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eneral\КАЗНА енергоефективність 2201610 2025 р\"/>
    </mc:Choice>
  </mc:AlternateContent>
  <xr:revisionPtr revIDLastSave="0" documentId="13_ncr:1_{85EF9816-A9EB-4AEA-8D90-74612DE12FC1}" xr6:coauthVersionLast="47" xr6:coauthVersionMax="47" xr10:uidLastSave="{00000000-0000-0000-0000-000000000000}"/>
  <bookViews>
    <workbookView xWindow="-108" yWindow="-108" windowWidth="23256" windowHeight="12576" xr2:uid="{5C86B389-5A0D-44B1-8AC9-8FEDC53AA74B}"/>
  </bookViews>
  <sheets>
    <sheet name="2201610 киев год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3" i="1" l="1"/>
  <c r="A102" i="1"/>
  <c r="A101" i="1"/>
  <c r="A100" i="1"/>
  <c r="A99" i="1"/>
  <c r="A98" i="1"/>
  <c r="A97" i="1"/>
  <c r="A96" i="1"/>
  <c r="A95" i="1"/>
  <c r="E94" i="1"/>
  <c r="A94" i="1"/>
  <c r="E93" i="1"/>
  <c r="D93" i="1"/>
  <c r="C93" i="1"/>
  <c r="A93" i="1"/>
  <c r="A92" i="1"/>
  <c r="A91" i="1"/>
  <c r="E90" i="1"/>
  <c r="A90" i="1"/>
  <c r="A89" i="1"/>
  <c r="A88" i="1"/>
  <c r="E87" i="1"/>
  <c r="D87" i="1"/>
  <c r="A87" i="1"/>
  <c r="E86" i="1"/>
  <c r="A86" i="1"/>
  <c r="A85" i="1"/>
  <c r="E84" i="1"/>
  <c r="E79" i="1" s="1"/>
  <c r="D84" i="1"/>
  <c r="A84" i="1"/>
  <c r="A83" i="1"/>
  <c r="A82" i="1"/>
  <c r="A81" i="1"/>
  <c r="A80" i="1"/>
  <c r="D79" i="1"/>
  <c r="A79" i="1"/>
  <c r="D78" i="1"/>
  <c r="C78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E65" i="1"/>
  <c r="E63" i="1" s="1"/>
  <c r="E49" i="1" s="1"/>
  <c r="A65" i="1"/>
  <c r="A64" i="1"/>
  <c r="D63" i="1"/>
  <c r="D49" i="1" s="1"/>
  <c r="C63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C49" i="1"/>
  <c r="A49" i="1"/>
  <c r="A48" i="1"/>
  <c r="A46" i="1"/>
  <c r="A45" i="1"/>
  <c r="A44" i="1"/>
  <c r="A43" i="1"/>
  <c r="D42" i="1"/>
  <c r="C42" i="1"/>
  <c r="A42" i="1"/>
  <c r="D41" i="1"/>
  <c r="E39" i="1"/>
  <c r="D38" i="1"/>
  <c r="E38" i="1" s="1"/>
  <c r="E37" i="1"/>
  <c r="E36" i="1"/>
  <c r="D36" i="1"/>
  <c r="E35" i="1"/>
  <c r="E34" i="1" s="1"/>
  <c r="E33" i="1" s="1"/>
  <c r="D34" i="1"/>
  <c r="D33" i="1"/>
  <c r="D23" i="1" s="1"/>
  <c r="E32" i="1"/>
  <c r="E31" i="1"/>
  <c r="E30" i="1"/>
  <c r="E29" i="1"/>
  <c r="D29" i="1"/>
  <c r="E28" i="1"/>
  <c r="E27" i="1"/>
  <c r="E26" i="1"/>
  <c r="E25" i="1"/>
  <c r="E24" i="1"/>
  <c r="D24" i="1"/>
  <c r="E22" i="1"/>
  <c r="C21" i="1"/>
  <c r="C41" i="1" l="1"/>
  <c r="E78" i="1"/>
  <c r="E23" i="1"/>
  <c r="D21" i="1"/>
  <c r="E21" i="1" s="1"/>
  <c r="D2" i="1" s="1"/>
  <c r="E42" i="1"/>
  <c r="E41" i="1" l="1"/>
</calcChain>
</file>

<file path=xl/sharedStrings.xml><?xml version="1.0" encoding="utf-8"?>
<sst xmlns="http://schemas.openxmlformats.org/spreadsheetml/2006/main" count="70" uniqueCount="55">
  <si>
    <t xml:space="preserve">ЗАТВЕРДЖЕНО Наказ Міністерства фінансів України
28 січня 2002 року № 57(у редакції наказу Міністерства фінансів України
від 04 грудня 2015 року № 1118) 
</t>
  </si>
  <si>
    <t xml:space="preserve">Затверджений в сумі </t>
  </si>
  <si>
    <t>грн.</t>
  </si>
  <si>
    <t>вісімдесят один мільйон чотириста двадцять дві тисячі вісімсот грн.</t>
  </si>
  <si>
    <t>(сума словами і цифрами)</t>
  </si>
  <si>
    <t>Заступник Міністра</t>
  </si>
  <si>
    <t>Андрій ВІТРЕНКО</t>
  </si>
  <si>
    <t>(підпис)</t>
  </si>
  <si>
    <t>(ініціали і прізвище)</t>
  </si>
  <si>
    <t>"  27      "      січня    2025   р.</t>
  </si>
  <si>
    <t>М.П.</t>
  </si>
  <si>
    <t>(число,місяць,рік)</t>
  </si>
  <si>
    <t xml:space="preserve">   КОШТОРИС на    2025 р.</t>
  </si>
  <si>
    <t xml:space="preserve"> 02071180  Національний технічний університет "Харківський політехнічний інститут" </t>
  </si>
  <si>
    <t>м.Харків</t>
  </si>
  <si>
    <r>
      <t>вид бюджету</t>
    </r>
    <r>
      <rPr>
        <b/>
        <sz val="10"/>
        <rFont val="Times New Roman"/>
        <family val="1"/>
        <charset val="204"/>
      </rPr>
      <t xml:space="preserve">                                     </t>
    </r>
    <r>
      <rPr>
        <b/>
        <u/>
        <sz val="10"/>
        <rFont val="Times New Roman"/>
        <family val="1"/>
        <charset val="204"/>
      </rPr>
      <t xml:space="preserve"> </t>
    </r>
    <r>
      <rPr>
        <b/>
        <u/>
        <sz val="11"/>
        <rFont val="Arial"/>
        <family val="2"/>
        <charset val="204"/>
      </rPr>
      <t xml:space="preserve"> Державний</t>
    </r>
  </si>
  <si>
    <r>
      <t>код та назва відомчої класифікації видатків та кредитування  бюджет</t>
    </r>
    <r>
      <rPr>
        <b/>
        <sz val="9"/>
        <rFont val="Times New Roman"/>
        <family val="1"/>
        <charset val="204"/>
      </rPr>
      <t xml:space="preserve">у  220 Міністерство освіти і науки України  </t>
    </r>
  </si>
  <si>
    <r>
      <t>код та назва програмної класифікаціїї видатків та кредитування державного бюджету</t>
    </r>
    <r>
      <rPr>
        <b/>
        <sz val="9"/>
        <rFont val="Times New Roman"/>
        <family val="1"/>
        <charset val="204"/>
      </rPr>
      <t xml:space="preserve">  </t>
    </r>
    <r>
      <rPr>
        <b/>
        <u/>
        <sz val="9"/>
        <rFont val="Times New Roman"/>
        <family val="1"/>
        <charset val="204"/>
      </rPr>
      <t>2201610 Вища освіта, енергоефективність та сталий розвиток</t>
    </r>
  </si>
  <si>
    <r>
  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</t>
    </r>
    <r>
      <rPr>
        <b/>
        <sz val="8"/>
        <rFont val="Times New Roman"/>
        <family val="1"/>
        <charset val="204"/>
      </rPr>
      <t xml:space="preserve">)      </t>
    </r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</si>
  <si>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</si>
  <si>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</si>
  <si>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</si>
  <si>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</si>
  <si>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</si>
  <si>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</si>
  <si>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</si>
  <si>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</si>
  <si>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</si>
  <si>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</si>
  <si>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т.ч.</t>
  </si>
  <si>
    <t>надходження від плати за послуги ,що  надаються бюджетними установами згідно із законодавством</t>
  </si>
  <si>
    <t xml:space="preserve">    Плата за послуги ,що надаються бюджетними установами згідно з їх основною діяльністю</t>
  </si>
  <si>
    <t xml:space="preserve">  Надходження бюджетних установ від додаткової (господарської)діяльності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</si>
  <si>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</si>
  <si>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майна(крім нерухомого майна)</t>
  </si>
  <si>
    <t>інші джерела власних надходжень бюджетних установ</t>
  </si>
  <si>
    <t>Благодійні внески,гранти та дарунки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</si>
  <si>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
</t>
  </si>
  <si>
    <t>Надходження, що отримують державні і комунальні заклади професійної(професійно-технічної),фахової передвищої та вищоїосвіти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право;надходження , що отримсують державні і комунальні заклади фахової передвищої  та вищої  освіти,наукові установи та заклади культури як відсотки 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</si>
  <si>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т.ч.:</t>
  </si>
  <si>
    <t>-інші доходи</t>
  </si>
  <si>
    <t>Гранти  (дарунки), що надійшли до бюджетів усіх рівнів</t>
  </si>
  <si>
    <t xml:space="preserve">Фінансування </t>
  </si>
  <si>
    <t>Довгострокові зобов язання</t>
  </si>
  <si>
    <t>Фінансування за активними операціями</t>
  </si>
  <si>
    <t>на початок періоду</t>
  </si>
  <si>
    <t>- повернення кредитів до бюджету</t>
  </si>
  <si>
    <t>**</t>
  </si>
  <si>
    <t>ВИДАТКИ  ТА НАДАННЯ КРЕДИТІВ-Усього</t>
  </si>
  <si>
    <t>Cуддівська винагорода</t>
  </si>
  <si>
    <t>Ректор</t>
  </si>
  <si>
    <t>Євген СОКОЛ</t>
  </si>
  <si>
    <t xml:space="preserve">                             Начальник планово-фінансового відділу</t>
  </si>
  <si>
    <t>Ніна ГОРБАТЕНКО</t>
  </si>
  <si>
    <t>"         "                       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</si>
</sst>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6"/>
      <name val="Times New Roman"/>
      <family val="1"/>
      <charset val="204"/>
    </font>
    <font>
      <b/>
      <u/>
      <sz val="11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i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6.5"/>
      <color indexed="6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i/>
      <sz val="9"/>
      <name val="Arial Cyr"/>
      <charset val="204"/>
    </font>
    <font>
      <sz val="9"/>
      <name val="Arial Cyr"/>
      <charset val="204"/>
    </font>
    <font>
      <b/>
      <sz val="8"/>
      <name val="Times New Roman Cyr"/>
      <family val="1"/>
      <charset val="204"/>
    </font>
    <font>
      <b/>
      <sz val="9"/>
      <name val="Arial Cyr"/>
      <charset val="204"/>
    </font>
    <font>
      <b/>
      <sz val="9"/>
      <color indexed="8"/>
      <name val="Times New Roman Cyr"/>
      <charset val="204"/>
    </font>
    <font>
      <b/>
      <sz val="9"/>
      <name val="Times New Roman Cyr"/>
      <charset val="204"/>
    </font>
    <font>
      <sz val="9"/>
      <color indexed="8"/>
      <name val="Times New Roman Cyr"/>
      <family val="1"/>
      <charset val="204"/>
    </font>
    <font>
      <sz val="9"/>
      <name val="Times New Roman Cyr"/>
      <family val="1"/>
      <charset val="204"/>
    </font>
    <font>
      <b/>
      <i/>
      <sz val="10"/>
      <name val="Arial Cyr"/>
      <charset val="204"/>
    </font>
    <font>
      <i/>
      <sz val="9"/>
      <color indexed="8"/>
      <name val="Times New Roman Cyr"/>
      <family val="1"/>
      <charset val="204"/>
    </font>
    <font>
      <i/>
      <sz val="9"/>
      <name val="Times New Roman Cyr"/>
      <family val="1"/>
      <charset val="204"/>
    </font>
    <font>
      <i/>
      <sz val="10"/>
      <name val="Arial Cyr"/>
      <charset val="204"/>
    </font>
    <font>
      <b/>
      <sz val="9"/>
      <name val="Times New Roman Cyr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1" xfId="1" applyFont="1" applyBorder="1"/>
    <xf numFmtId="0" fontId="0" fillId="0" borderId="1" xfId="0" applyBorder="1"/>
    <xf numFmtId="0" fontId="3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3" xfId="0" applyFont="1" applyBorder="1"/>
    <xf numFmtId="0" fontId="0" fillId="0" borderId="3" xfId="0" applyBorder="1"/>
    <xf numFmtId="0" fontId="4" fillId="0" borderId="0" xfId="0" applyFont="1" applyAlignment="1">
      <alignment horizontal="justify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14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2" fillId="0" borderId="4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7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justify" wrapText="1"/>
    </xf>
    <xf numFmtId="0" fontId="18" fillId="0" borderId="5" xfId="0" applyFont="1" applyBorder="1" applyAlignment="1">
      <alignment horizontal="justify" wrapText="1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5" xfId="0" applyFont="1" applyBorder="1" applyAlignment="1">
      <alignment horizontal="justify" wrapText="1"/>
    </xf>
    <xf numFmtId="2" fontId="0" fillId="0" borderId="4" xfId="0" applyNumberFormat="1" applyBorder="1" applyAlignment="1">
      <alignment horizontal="center"/>
    </xf>
    <xf numFmtId="0" fontId="18" fillId="0" borderId="4" xfId="0" applyFont="1" applyBorder="1" applyAlignment="1">
      <alignment wrapText="1"/>
    </xf>
    <xf numFmtId="0" fontId="4" fillId="0" borderId="4" xfId="0" applyFont="1" applyBorder="1" applyAlignment="1">
      <alignment vertical="justify" wrapText="1"/>
    </xf>
    <xf numFmtId="0" fontId="20" fillId="0" borderId="4" xfId="0" applyFont="1" applyBorder="1" applyAlignment="1">
      <alignment wrapText="1"/>
    </xf>
    <xf numFmtId="0" fontId="19" fillId="0" borderId="4" xfId="0" applyFont="1" applyBorder="1" applyAlignment="1">
      <alignment horizontal="justify" wrapText="1"/>
    </xf>
    <xf numFmtId="0" fontId="17" fillId="0" borderId="9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justify" wrapText="1"/>
    </xf>
    <xf numFmtId="0" fontId="21" fillId="0" borderId="4" xfId="0" applyFont="1" applyBorder="1"/>
    <xf numFmtId="0" fontId="17" fillId="0" borderId="5" xfId="0" applyFont="1" applyBorder="1" applyAlignment="1">
      <alignment horizontal="left" wrapText="1"/>
    </xf>
    <xf numFmtId="0" fontId="0" fillId="0" borderId="4" xfId="0" applyBorder="1"/>
    <xf numFmtId="0" fontId="17" fillId="0" borderId="0" xfId="0" applyFont="1"/>
    <xf numFmtId="0" fontId="2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23" fillId="0" borderId="6" xfId="0" applyFont="1" applyBorder="1" applyAlignment="1">
      <alignment horizontal="center"/>
    </xf>
    <xf numFmtId="49" fontId="19" fillId="0" borderId="5" xfId="0" applyNumberFormat="1" applyFont="1" applyBorder="1" applyAlignment="1">
      <alignment horizontal="left" wrapText="1"/>
    </xf>
    <xf numFmtId="0" fontId="2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2" fontId="25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left" wrapText="1"/>
    </xf>
    <xf numFmtId="0" fontId="27" fillId="0" borderId="4" xfId="0" applyFont="1" applyBorder="1" applyAlignment="1">
      <alignment horizontal="center" vertical="top"/>
    </xf>
    <xf numFmtId="0" fontId="28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center" vertical="top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top"/>
    </xf>
    <xf numFmtId="2" fontId="30" fillId="0" borderId="4" xfId="0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4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center" vertical="top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left" vertical="top" wrapText="1"/>
    </xf>
    <xf numFmtId="0" fontId="35" fillId="0" borderId="0" xfId="0" applyFont="1"/>
    <xf numFmtId="0" fontId="1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likova\Downloads\Koshtoris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3" refreshError="1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44A6-9C0B-4545-BED9-7A216D71147B}">
  <sheetPr>
    <tabColor indexed="14"/>
  </sheetPr>
  <dimension ref="A1:I108"/>
  <sheetViews>
    <sheetView tabSelected="1" view="pageBreakPreview" topLeftCell="A95" zoomScaleNormal="100" workbookViewId="0">
      <selection activeCell="F1" sqref="F1:J1048576"/>
    </sheetView>
  </sheetViews>
  <sheetFormatPr defaultRowHeight="13.2" x14ac:dyDescent="0.25"/>
  <cols>
    <col min="1" max="1" width="47" customWidth="1"/>
    <col min="2" max="2" width="11" customWidth="1"/>
    <col min="3" max="3" width="13.109375" customWidth="1"/>
    <col min="4" max="4" width="14" customWidth="1"/>
    <col min="5" max="5" width="13.88671875" customWidth="1"/>
    <col min="252" max="252" width="47" customWidth="1"/>
    <col min="253" max="253" width="11" customWidth="1"/>
    <col min="254" max="254" width="13.109375" customWidth="1"/>
    <col min="255" max="255" width="14" customWidth="1"/>
    <col min="256" max="256" width="13.88671875" customWidth="1"/>
    <col min="258" max="258" width="10" bestFit="1" customWidth="1"/>
    <col min="508" max="508" width="47" customWidth="1"/>
    <col min="509" max="509" width="11" customWidth="1"/>
    <col min="510" max="510" width="13.109375" customWidth="1"/>
    <col min="511" max="511" width="14" customWidth="1"/>
    <col min="512" max="512" width="13.88671875" customWidth="1"/>
    <col min="514" max="514" width="10" bestFit="1" customWidth="1"/>
    <col min="764" max="764" width="47" customWidth="1"/>
    <col min="765" max="765" width="11" customWidth="1"/>
    <col min="766" max="766" width="13.109375" customWidth="1"/>
    <col min="767" max="767" width="14" customWidth="1"/>
    <col min="768" max="768" width="13.88671875" customWidth="1"/>
    <col min="770" max="770" width="10" bestFit="1" customWidth="1"/>
    <col min="1020" max="1020" width="47" customWidth="1"/>
    <col min="1021" max="1021" width="11" customWidth="1"/>
    <col min="1022" max="1022" width="13.109375" customWidth="1"/>
    <col min="1023" max="1023" width="14" customWidth="1"/>
    <col min="1024" max="1024" width="13.88671875" customWidth="1"/>
    <col min="1026" max="1026" width="10" bestFit="1" customWidth="1"/>
    <col min="1276" max="1276" width="47" customWidth="1"/>
    <col min="1277" max="1277" width="11" customWidth="1"/>
    <col min="1278" max="1278" width="13.109375" customWidth="1"/>
    <col min="1279" max="1279" width="14" customWidth="1"/>
    <col min="1280" max="1280" width="13.88671875" customWidth="1"/>
    <col min="1282" max="1282" width="10" bestFit="1" customWidth="1"/>
    <col min="1532" max="1532" width="47" customWidth="1"/>
    <col min="1533" max="1533" width="11" customWidth="1"/>
    <col min="1534" max="1534" width="13.109375" customWidth="1"/>
    <col min="1535" max="1535" width="14" customWidth="1"/>
    <col min="1536" max="1536" width="13.88671875" customWidth="1"/>
    <col min="1538" max="1538" width="10" bestFit="1" customWidth="1"/>
    <col min="1788" max="1788" width="47" customWidth="1"/>
    <col min="1789" max="1789" width="11" customWidth="1"/>
    <col min="1790" max="1790" width="13.109375" customWidth="1"/>
    <col min="1791" max="1791" width="14" customWidth="1"/>
    <col min="1792" max="1792" width="13.88671875" customWidth="1"/>
    <col min="1794" max="1794" width="10" bestFit="1" customWidth="1"/>
    <col min="2044" max="2044" width="47" customWidth="1"/>
    <col min="2045" max="2045" width="11" customWidth="1"/>
    <col min="2046" max="2046" width="13.109375" customWidth="1"/>
    <col min="2047" max="2047" width="14" customWidth="1"/>
    <col min="2048" max="2048" width="13.88671875" customWidth="1"/>
    <col min="2050" max="2050" width="10" bestFit="1" customWidth="1"/>
    <col min="2300" max="2300" width="47" customWidth="1"/>
    <col min="2301" max="2301" width="11" customWidth="1"/>
    <col min="2302" max="2302" width="13.109375" customWidth="1"/>
    <col min="2303" max="2303" width="14" customWidth="1"/>
    <col min="2304" max="2304" width="13.88671875" customWidth="1"/>
    <col min="2306" max="2306" width="10" bestFit="1" customWidth="1"/>
    <col min="2556" max="2556" width="47" customWidth="1"/>
    <col min="2557" max="2557" width="11" customWidth="1"/>
    <col min="2558" max="2558" width="13.109375" customWidth="1"/>
    <col min="2559" max="2559" width="14" customWidth="1"/>
    <col min="2560" max="2560" width="13.88671875" customWidth="1"/>
    <col min="2562" max="2562" width="10" bestFit="1" customWidth="1"/>
    <col min="2812" max="2812" width="47" customWidth="1"/>
    <col min="2813" max="2813" width="11" customWidth="1"/>
    <col min="2814" max="2814" width="13.109375" customWidth="1"/>
    <col min="2815" max="2815" width="14" customWidth="1"/>
    <col min="2816" max="2816" width="13.88671875" customWidth="1"/>
    <col min="2818" max="2818" width="10" bestFit="1" customWidth="1"/>
    <col min="3068" max="3068" width="47" customWidth="1"/>
    <col min="3069" max="3069" width="11" customWidth="1"/>
    <col min="3070" max="3070" width="13.109375" customWidth="1"/>
    <col min="3071" max="3071" width="14" customWidth="1"/>
    <col min="3072" max="3072" width="13.88671875" customWidth="1"/>
    <col min="3074" max="3074" width="10" bestFit="1" customWidth="1"/>
    <col min="3324" max="3324" width="47" customWidth="1"/>
    <col min="3325" max="3325" width="11" customWidth="1"/>
    <col min="3326" max="3326" width="13.109375" customWidth="1"/>
    <col min="3327" max="3327" width="14" customWidth="1"/>
    <col min="3328" max="3328" width="13.88671875" customWidth="1"/>
    <col min="3330" max="3330" width="10" bestFit="1" customWidth="1"/>
    <col min="3580" max="3580" width="47" customWidth="1"/>
    <col min="3581" max="3581" width="11" customWidth="1"/>
    <col min="3582" max="3582" width="13.109375" customWidth="1"/>
    <col min="3583" max="3583" width="14" customWidth="1"/>
    <col min="3584" max="3584" width="13.88671875" customWidth="1"/>
    <col min="3586" max="3586" width="10" bestFit="1" customWidth="1"/>
    <col min="3836" max="3836" width="47" customWidth="1"/>
    <col min="3837" max="3837" width="11" customWidth="1"/>
    <col min="3838" max="3838" width="13.109375" customWidth="1"/>
    <col min="3839" max="3839" width="14" customWidth="1"/>
    <col min="3840" max="3840" width="13.88671875" customWidth="1"/>
    <col min="3842" max="3842" width="10" bestFit="1" customWidth="1"/>
    <col min="4092" max="4092" width="47" customWidth="1"/>
    <col min="4093" max="4093" width="11" customWidth="1"/>
    <col min="4094" max="4094" width="13.109375" customWidth="1"/>
    <col min="4095" max="4095" width="14" customWidth="1"/>
    <col min="4096" max="4096" width="13.88671875" customWidth="1"/>
    <col min="4098" max="4098" width="10" bestFit="1" customWidth="1"/>
    <col min="4348" max="4348" width="47" customWidth="1"/>
    <col min="4349" max="4349" width="11" customWidth="1"/>
    <col min="4350" max="4350" width="13.109375" customWidth="1"/>
    <col min="4351" max="4351" width="14" customWidth="1"/>
    <col min="4352" max="4352" width="13.88671875" customWidth="1"/>
    <col min="4354" max="4354" width="10" bestFit="1" customWidth="1"/>
    <col min="4604" max="4604" width="47" customWidth="1"/>
    <col min="4605" max="4605" width="11" customWidth="1"/>
    <col min="4606" max="4606" width="13.109375" customWidth="1"/>
    <col min="4607" max="4607" width="14" customWidth="1"/>
    <col min="4608" max="4608" width="13.88671875" customWidth="1"/>
    <col min="4610" max="4610" width="10" bestFit="1" customWidth="1"/>
    <col min="4860" max="4860" width="47" customWidth="1"/>
    <col min="4861" max="4861" width="11" customWidth="1"/>
    <col min="4862" max="4862" width="13.109375" customWidth="1"/>
    <col min="4863" max="4863" width="14" customWidth="1"/>
    <col min="4864" max="4864" width="13.88671875" customWidth="1"/>
    <col min="4866" max="4866" width="10" bestFit="1" customWidth="1"/>
    <col min="5116" max="5116" width="47" customWidth="1"/>
    <col min="5117" max="5117" width="11" customWidth="1"/>
    <col min="5118" max="5118" width="13.109375" customWidth="1"/>
    <col min="5119" max="5119" width="14" customWidth="1"/>
    <col min="5120" max="5120" width="13.88671875" customWidth="1"/>
    <col min="5122" max="5122" width="10" bestFit="1" customWidth="1"/>
    <col min="5372" max="5372" width="47" customWidth="1"/>
    <col min="5373" max="5373" width="11" customWidth="1"/>
    <col min="5374" max="5374" width="13.109375" customWidth="1"/>
    <col min="5375" max="5375" width="14" customWidth="1"/>
    <col min="5376" max="5376" width="13.88671875" customWidth="1"/>
    <col min="5378" max="5378" width="10" bestFit="1" customWidth="1"/>
    <col min="5628" max="5628" width="47" customWidth="1"/>
    <col min="5629" max="5629" width="11" customWidth="1"/>
    <col min="5630" max="5630" width="13.109375" customWidth="1"/>
    <col min="5631" max="5631" width="14" customWidth="1"/>
    <col min="5632" max="5632" width="13.88671875" customWidth="1"/>
    <col min="5634" max="5634" width="10" bestFit="1" customWidth="1"/>
    <col min="5884" max="5884" width="47" customWidth="1"/>
    <col min="5885" max="5885" width="11" customWidth="1"/>
    <col min="5886" max="5886" width="13.109375" customWidth="1"/>
    <col min="5887" max="5887" width="14" customWidth="1"/>
    <col min="5888" max="5888" width="13.88671875" customWidth="1"/>
    <col min="5890" max="5890" width="10" bestFit="1" customWidth="1"/>
    <col min="6140" max="6140" width="47" customWidth="1"/>
    <col min="6141" max="6141" width="11" customWidth="1"/>
    <col min="6142" max="6142" width="13.109375" customWidth="1"/>
    <col min="6143" max="6143" width="14" customWidth="1"/>
    <col min="6144" max="6144" width="13.88671875" customWidth="1"/>
    <col min="6146" max="6146" width="10" bestFit="1" customWidth="1"/>
    <col min="6396" max="6396" width="47" customWidth="1"/>
    <col min="6397" max="6397" width="11" customWidth="1"/>
    <col min="6398" max="6398" width="13.109375" customWidth="1"/>
    <col min="6399" max="6399" width="14" customWidth="1"/>
    <col min="6400" max="6400" width="13.88671875" customWidth="1"/>
    <col min="6402" max="6402" width="10" bestFit="1" customWidth="1"/>
    <col min="6652" max="6652" width="47" customWidth="1"/>
    <col min="6653" max="6653" width="11" customWidth="1"/>
    <col min="6654" max="6654" width="13.109375" customWidth="1"/>
    <col min="6655" max="6655" width="14" customWidth="1"/>
    <col min="6656" max="6656" width="13.88671875" customWidth="1"/>
    <col min="6658" max="6658" width="10" bestFit="1" customWidth="1"/>
    <col min="6908" max="6908" width="47" customWidth="1"/>
    <col min="6909" max="6909" width="11" customWidth="1"/>
    <col min="6910" max="6910" width="13.109375" customWidth="1"/>
    <col min="6911" max="6911" width="14" customWidth="1"/>
    <col min="6912" max="6912" width="13.88671875" customWidth="1"/>
    <col min="6914" max="6914" width="10" bestFit="1" customWidth="1"/>
    <col min="7164" max="7164" width="47" customWidth="1"/>
    <col min="7165" max="7165" width="11" customWidth="1"/>
    <col min="7166" max="7166" width="13.109375" customWidth="1"/>
    <col min="7167" max="7167" width="14" customWidth="1"/>
    <col min="7168" max="7168" width="13.88671875" customWidth="1"/>
    <col min="7170" max="7170" width="10" bestFit="1" customWidth="1"/>
    <col min="7420" max="7420" width="47" customWidth="1"/>
    <col min="7421" max="7421" width="11" customWidth="1"/>
    <col min="7422" max="7422" width="13.109375" customWidth="1"/>
    <col min="7423" max="7423" width="14" customWidth="1"/>
    <col min="7424" max="7424" width="13.88671875" customWidth="1"/>
    <col min="7426" max="7426" width="10" bestFit="1" customWidth="1"/>
    <col min="7676" max="7676" width="47" customWidth="1"/>
    <col min="7677" max="7677" width="11" customWidth="1"/>
    <col min="7678" max="7678" width="13.109375" customWidth="1"/>
    <col min="7679" max="7679" width="14" customWidth="1"/>
    <col min="7680" max="7680" width="13.88671875" customWidth="1"/>
    <col min="7682" max="7682" width="10" bestFit="1" customWidth="1"/>
    <col min="7932" max="7932" width="47" customWidth="1"/>
    <col min="7933" max="7933" width="11" customWidth="1"/>
    <col min="7934" max="7934" width="13.109375" customWidth="1"/>
    <col min="7935" max="7935" width="14" customWidth="1"/>
    <col min="7936" max="7936" width="13.88671875" customWidth="1"/>
    <col min="7938" max="7938" width="10" bestFit="1" customWidth="1"/>
    <col min="8188" max="8188" width="47" customWidth="1"/>
    <col min="8189" max="8189" width="11" customWidth="1"/>
    <col min="8190" max="8190" width="13.109375" customWidth="1"/>
    <col min="8191" max="8191" width="14" customWidth="1"/>
    <col min="8192" max="8192" width="13.88671875" customWidth="1"/>
    <col min="8194" max="8194" width="10" bestFit="1" customWidth="1"/>
    <col min="8444" max="8444" width="47" customWidth="1"/>
    <col min="8445" max="8445" width="11" customWidth="1"/>
    <col min="8446" max="8446" width="13.109375" customWidth="1"/>
    <col min="8447" max="8447" width="14" customWidth="1"/>
    <col min="8448" max="8448" width="13.88671875" customWidth="1"/>
    <col min="8450" max="8450" width="10" bestFit="1" customWidth="1"/>
    <col min="8700" max="8700" width="47" customWidth="1"/>
    <col min="8701" max="8701" width="11" customWidth="1"/>
    <col min="8702" max="8702" width="13.109375" customWidth="1"/>
    <col min="8703" max="8703" width="14" customWidth="1"/>
    <col min="8704" max="8704" width="13.88671875" customWidth="1"/>
    <col min="8706" max="8706" width="10" bestFit="1" customWidth="1"/>
    <col min="8956" max="8956" width="47" customWidth="1"/>
    <col min="8957" max="8957" width="11" customWidth="1"/>
    <col min="8958" max="8958" width="13.109375" customWidth="1"/>
    <col min="8959" max="8959" width="14" customWidth="1"/>
    <col min="8960" max="8960" width="13.88671875" customWidth="1"/>
    <col min="8962" max="8962" width="10" bestFit="1" customWidth="1"/>
    <col min="9212" max="9212" width="47" customWidth="1"/>
    <col min="9213" max="9213" width="11" customWidth="1"/>
    <col min="9214" max="9214" width="13.109375" customWidth="1"/>
    <col min="9215" max="9215" width="14" customWidth="1"/>
    <col min="9216" max="9216" width="13.88671875" customWidth="1"/>
    <col min="9218" max="9218" width="10" bestFit="1" customWidth="1"/>
    <col min="9468" max="9468" width="47" customWidth="1"/>
    <col min="9469" max="9469" width="11" customWidth="1"/>
    <col min="9470" max="9470" width="13.109375" customWidth="1"/>
    <col min="9471" max="9471" width="14" customWidth="1"/>
    <col min="9472" max="9472" width="13.88671875" customWidth="1"/>
    <col min="9474" max="9474" width="10" bestFit="1" customWidth="1"/>
    <col min="9724" max="9724" width="47" customWidth="1"/>
    <col min="9725" max="9725" width="11" customWidth="1"/>
    <col min="9726" max="9726" width="13.109375" customWidth="1"/>
    <col min="9727" max="9727" width="14" customWidth="1"/>
    <col min="9728" max="9728" width="13.88671875" customWidth="1"/>
    <col min="9730" max="9730" width="10" bestFit="1" customWidth="1"/>
    <col min="9980" max="9980" width="47" customWidth="1"/>
    <col min="9981" max="9981" width="11" customWidth="1"/>
    <col min="9982" max="9982" width="13.109375" customWidth="1"/>
    <col min="9983" max="9983" width="14" customWidth="1"/>
    <col min="9984" max="9984" width="13.88671875" customWidth="1"/>
    <col min="9986" max="9986" width="10" bestFit="1" customWidth="1"/>
    <col min="10236" max="10236" width="47" customWidth="1"/>
    <col min="10237" max="10237" width="11" customWidth="1"/>
    <col min="10238" max="10238" width="13.109375" customWidth="1"/>
    <col min="10239" max="10239" width="14" customWidth="1"/>
    <col min="10240" max="10240" width="13.88671875" customWidth="1"/>
    <col min="10242" max="10242" width="10" bestFit="1" customWidth="1"/>
    <col min="10492" max="10492" width="47" customWidth="1"/>
    <col min="10493" max="10493" width="11" customWidth="1"/>
    <col min="10494" max="10494" width="13.109375" customWidth="1"/>
    <col min="10495" max="10495" width="14" customWidth="1"/>
    <col min="10496" max="10496" width="13.88671875" customWidth="1"/>
    <col min="10498" max="10498" width="10" bestFit="1" customWidth="1"/>
    <col min="10748" max="10748" width="47" customWidth="1"/>
    <col min="10749" max="10749" width="11" customWidth="1"/>
    <col min="10750" max="10750" width="13.109375" customWidth="1"/>
    <col min="10751" max="10751" width="14" customWidth="1"/>
    <col min="10752" max="10752" width="13.88671875" customWidth="1"/>
    <col min="10754" max="10754" width="10" bestFit="1" customWidth="1"/>
    <col min="11004" max="11004" width="47" customWidth="1"/>
    <col min="11005" max="11005" width="11" customWidth="1"/>
    <col min="11006" max="11006" width="13.109375" customWidth="1"/>
    <col min="11007" max="11007" width="14" customWidth="1"/>
    <col min="11008" max="11008" width="13.88671875" customWidth="1"/>
    <col min="11010" max="11010" width="10" bestFit="1" customWidth="1"/>
    <col min="11260" max="11260" width="47" customWidth="1"/>
    <col min="11261" max="11261" width="11" customWidth="1"/>
    <col min="11262" max="11262" width="13.109375" customWidth="1"/>
    <col min="11263" max="11263" width="14" customWidth="1"/>
    <col min="11264" max="11264" width="13.88671875" customWidth="1"/>
    <col min="11266" max="11266" width="10" bestFit="1" customWidth="1"/>
    <col min="11516" max="11516" width="47" customWidth="1"/>
    <col min="11517" max="11517" width="11" customWidth="1"/>
    <col min="11518" max="11518" width="13.109375" customWidth="1"/>
    <col min="11519" max="11519" width="14" customWidth="1"/>
    <col min="11520" max="11520" width="13.88671875" customWidth="1"/>
    <col min="11522" max="11522" width="10" bestFit="1" customWidth="1"/>
    <col min="11772" max="11772" width="47" customWidth="1"/>
    <col min="11773" max="11773" width="11" customWidth="1"/>
    <col min="11774" max="11774" width="13.109375" customWidth="1"/>
    <col min="11775" max="11775" width="14" customWidth="1"/>
    <col min="11776" max="11776" width="13.88671875" customWidth="1"/>
    <col min="11778" max="11778" width="10" bestFit="1" customWidth="1"/>
    <col min="12028" max="12028" width="47" customWidth="1"/>
    <col min="12029" max="12029" width="11" customWidth="1"/>
    <col min="12030" max="12030" width="13.109375" customWidth="1"/>
    <col min="12031" max="12031" width="14" customWidth="1"/>
    <col min="12032" max="12032" width="13.88671875" customWidth="1"/>
    <col min="12034" max="12034" width="10" bestFit="1" customWidth="1"/>
    <col min="12284" max="12284" width="47" customWidth="1"/>
    <col min="12285" max="12285" width="11" customWidth="1"/>
    <col min="12286" max="12286" width="13.109375" customWidth="1"/>
    <col min="12287" max="12287" width="14" customWidth="1"/>
    <col min="12288" max="12288" width="13.88671875" customWidth="1"/>
    <col min="12290" max="12290" width="10" bestFit="1" customWidth="1"/>
    <col min="12540" max="12540" width="47" customWidth="1"/>
    <col min="12541" max="12541" width="11" customWidth="1"/>
    <col min="12542" max="12542" width="13.109375" customWidth="1"/>
    <col min="12543" max="12543" width="14" customWidth="1"/>
    <col min="12544" max="12544" width="13.88671875" customWidth="1"/>
    <col min="12546" max="12546" width="10" bestFit="1" customWidth="1"/>
    <col min="12796" max="12796" width="47" customWidth="1"/>
    <col min="12797" max="12797" width="11" customWidth="1"/>
    <col min="12798" max="12798" width="13.109375" customWidth="1"/>
    <col min="12799" max="12799" width="14" customWidth="1"/>
    <col min="12800" max="12800" width="13.88671875" customWidth="1"/>
    <col min="12802" max="12802" width="10" bestFit="1" customWidth="1"/>
    <col min="13052" max="13052" width="47" customWidth="1"/>
    <col min="13053" max="13053" width="11" customWidth="1"/>
    <col min="13054" max="13054" width="13.109375" customWidth="1"/>
    <col min="13055" max="13055" width="14" customWidth="1"/>
    <col min="13056" max="13056" width="13.88671875" customWidth="1"/>
    <col min="13058" max="13058" width="10" bestFit="1" customWidth="1"/>
    <col min="13308" max="13308" width="47" customWidth="1"/>
    <col min="13309" max="13309" width="11" customWidth="1"/>
    <col min="13310" max="13310" width="13.109375" customWidth="1"/>
    <col min="13311" max="13311" width="14" customWidth="1"/>
    <col min="13312" max="13312" width="13.88671875" customWidth="1"/>
    <col min="13314" max="13314" width="10" bestFit="1" customWidth="1"/>
    <col min="13564" max="13564" width="47" customWidth="1"/>
    <col min="13565" max="13565" width="11" customWidth="1"/>
    <col min="13566" max="13566" width="13.109375" customWidth="1"/>
    <col min="13567" max="13567" width="14" customWidth="1"/>
    <col min="13568" max="13568" width="13.88671875" customWidth="1"/>
    <col min="13570" max="13570" width="10" bestFit="1" customWidth="1"/>
    <col min="13820" max="13820" width="47" customWidth="1"/>
    <col min="13821" max="13821" width="11" customWidth="1"/>
    <col min="13822" max="13822" width="13.109375" customWidth="1"/>
    <col min="13823" max="13823" width="14" customWidth="1"/>
    <col min="13824" max="13824" width="13.88671875" customWidth="1"/>
    <col min="13826" max="13826" width="10" bestFit="1" customWidth="1"/>
    <col min="14076" max="14076" width="47" customWidth="1"/>
    <col min="14077" max="14077" width="11" customWidth="1"/>
    <col min="14078" max="14078" width="13.109375" customWidth="1"/>
    <col min="14079" max="14079" width="14" customWidth="1"/>
    <col min="14080" max="14080" width="13.88671875" customWidth="1"/>
    <col min="14082" max="14082" width="10" bestFit="1" customWidth="1"/>
    <col min="14332" max="14332" width="47" customWidth="1"/>
    <col min="14333" max="14333" width="11" customWidth="1"/>
    <col min="14334" max="14334" width="13.109375" customWidth="1"/>
    <col min="14335" max="14335" width="14" customWidth="1"/>
    <col min="14336" max="14336" width="13.88671875" customWidth="1"/>
    <col min="14338" max="14338" width="10" bestFit="1" customWidth="1"/>
    <col min="14588" max="14588" width="47" customWidth="1"/>
    <col min="14589" max="14589" width="11" customWidth="1"/>
    <col min="14590" max="14590" width="13.109375" customWidth="1"/>
    <col min="14591" max="14591" width="14" customWidth="1"/>
    <col min="14592" max="14592" width="13.88671875" customWidth="1"/>
    <col min="14594" max="14594" width="10" bestFit="1" customWidth="1"/>
    <col min="14844" max="14844" width="47" customWidth="1"/>
    <col min="14845" max="14845" width="11" customWidth="1"/>
    <col min="14846" max="14846" width="13.109375" customWidth="1"/>
    <col min="14847" max="14847" width="14" customWidth="1"/>
    <col min="14848" max="14848" width="13.88671875" customWidth="1"/>
    <col min="14850" max="14850" width="10" bestFit="1" customWidth="1"/>
    <col min="15100" max="15100" width="47" customWidth="1"/>
    <col min="15101" max="15101" width="11" customWidth="1"/>
    <col min="15102" max="15102" width="13.109375" customWidth="1"/>
    <col min="15103" max="15103" width="14" customWidth="1"/>
    <col min="15104" max="15104" width="13.88671875" customWidth="1"/>
    <col min="15106" max="15106" width="10" bestFit="1" customWidth="1"/>
    <col min="15356" max="15356" width="47" customWidth="1"/>
    <col min="15357" max="15357" width="11" customWidth="1"/>
    <col min="15358" max="15358" width="13.109375" customWidth="1"/>
    <col min="15359" max="15359" width="14" customWidth="1"/>
    <col min="15360" max="15360" width="13.88671875" customWidth="1"/>
    <col min="15362" max="15362" width="10" bestFit="1" customWidth="1"/>
    <col min="15612" max="15612" width="47" customWidth="1"/>
    <col min="15613" max="15613" width="11" customWidth="1"/>
    <col min="15614" max="15614" width="13.109375" customWidth="1"/>
    <col min="15615" max="15615" width="14" customWidth="1"/>
    <col min="15616" max="15616" width="13.88671875" customWidth="1"/>
    <col min="15618" max="15618" width="10" bestFit="1" customWidth="1"/>
    <col min="15868" max="15868" width="47" customWidth="1"/>
    <col min="15869" max="15869" width="11" customWidth="1"/>
    <col min="15870" max="15870" width="13.109375" customWidth="1"/>
    <col min="15871" max="15871" width="14" customWidth="1"/>
    <col min="15872" max="15872" width="13.88671875" customWidth="1"/>
    <col min="15874" max="15874" width="10" bestFit="1" customWidth="1"/>
    <col min="16124" max="16124" width="47" customWidth="1"/>
    <col min="16125" max="16125" width="11" customWidth="1"/>
    <col min="16126" max="16126" width="13.109375" customWidth="1"/>
    <col min="16127" max="16127" width="14" customWidth="1"/>
    <col min="16128" max="16128" width="13.88671875" customWidth="1"/>
    <col min="16130" max="16130" width="10" bestFit="1" customWidth="1"/>
  </cols>
  <sheetData>
    <row r="1" spans="1:7" ht="29.25" customHeight="1" x14ac:dyDescent="0.25">
      <c r="B1" s="1" t="s">
        <v>0</v>
      </c>
      <c r="C1" s="2"/>
      <c r="D1" s="2"/>
      <c r="E1" s="2"/>
    </row>
    <row r="2" spans="1:7" x14ac:dyDescent="0.25">
      <c r="B2" t="s">
        <v>1</v>
      </c>
      <c r="D2" s="3">
        <f>E21</f>
        <v>81422800</v>
      </c>
      <c r="E2" s="4" t="s">
        <v>2</v>
      </c>
    </row>
    <row r="3" spans="1:7" ht="24" customHeight="1" x14ac:dyDescent="0.25">
      <c r="B3" s="5" t="s">
        <v>3</v>
      </c>
      <c r="C3" s="5"/>
      <c r="D3" s="5"/>
      <c r="E3" s="5"/>
    </row>
    <row r="4" spans="1:7" ht="10.5" customHeight="1" x14ac:dyDescent="0.25">
      <c r="B4" s="6" t="s">
        <v>4</v>
      </c>
      <c r="C4" s="6"/>
      <c r="D4" s="6"/>
      <c r="E4" s="6"/>
    </row>
    <row r="5" spans="1:7" x14ac:dyDescent="0.25">
      <c r="B5" s="8"/>
      <c r="C5" t="s">
        <v>5</v>
      </c>
      <c r="D5" s="7"/>
      <c r="E5" s="7"/>
      <c r="G5" s="8"/>
    </row>
    <row r="6" spans="1:7" ht="13.5" customHeight="1" x14ac:dyDescent="0.25">
      <c r="B6" s="8"/>
      <c r="C6" s="9"/>
      <c r="D6" s="10" t="s">
        <v>6</v>
      </c>
      <c r="E6" s="9"/>
      <c r="F6" s="8"/>
    </row>
    <row r="7" spans="1:7" ht="8.25" hidden="1" customHeight="1" x14ac:dyDescent="0.25">
      <c r="B7" s="11" t="s">
        <v>7</v>
      </c>
      <c r="D7" s="11" t="s">
        <v>8</v>
      </c>
      <c r="E7" s="8"/>
    </row>
    <row r="8" spans="1:7" ht="13.5" customHeight="1" x14ac:dyDescent="0.25">
      <c r="B8" s="12"/>
      <c r="C8" s="13" t="s">
        <v>9</v>
      </c>
      <c r="D8" s="13"/>
      <c r="E8" s="14" t="s">
        <v>10</v>
      </c>
    </row>
    <row r="9" spans="1:7" ht="13.5" customHeight="1" x14ac:dyDescent="0.3">
      <c r="A9" s="15"/>
      <c r="B9" s="8"/>
      <c r="C9" s="11" t="s">
        <v>11</v>
      </c>
      <c r="D9" s="8"/>
      <c r="E9" s="8"/>
    </row>
    <row r="10" spans="1:7" ht="18" customHeight="1" x14ac:dyDescent="0.35">
      <c r="A10" s="16" t="s">
        <v>12</v>
      </c>
      <c r="B10" s="16"/>
      <c r="C10" s="16"/>
      <c r="D10" s="16"/>
      <c r="E10" s="16"/>
      <c r="G10" s="8"/>
    </row>
    <row r="11" spans="1:7" ht="15" customHeight="1" x14ac:dyDescent="0.25">
      <c r="A11" s="17" t="s">
        <v>13</v>
      </c>
      <c r="B11" s="17"/>
      <c r="C11" s="17"/>
      <c r="D11" s="17"/>
      <c r="E11" s="17"/>
      <c r="F11" s="8"/>
    </row>
    <row r="12" spans="1:7" ht="13.5" customHeight="1" x14ac:dyDescent="0.25">
      <c r="A12" s="17" t="s">
        <v>14</v>
      </c>
      <c r="B12" s="17"/>
      <c r="C12" s="17"/>
      <c r="D12" s="17"/>
      <c r="E12" s="17"/>
    </row>
    <row r="13" spans="1:7" ht="12" customHeight="1" x14ac:dyDescent="0.25">
      <c r="A13" s="18" t="s">
        <v>15</v>
      </c>
    </row>
    <row r="14" spans="1:7" x14ac:dyDescent="0.25">
      <c r="A14" s="18" t="s">
        <v>16</v>
      </c>
    </row>
    <row r="15" spans="1:7" ht="22.2" customHeight="1" x14ac:dyDescent="0.25">
      <c r="A15" s="19" t="s">
        <v>17</v>
      </c>
      <c r="B15" s="19"/>
      <c r="C15" s="19"/>
      <c r="D15" s="19"/>
      <c r="E15" s="19"/>
    </row>
    <row r="16" spans="1:7" ht="19.2" customHeight="1" x14ac:dyDescent="0.25">
      <c r="A16" s="19" t="s">
        <v>18</v>
      </c>
      <c r="B16" s="19"/>
      <c r="C16" s="19"/>
      <c r="D16" s="19"/>
      <c r="E16" s="19"/>
    </row>
    <row r="17" spans="1:5" x14ac:dyDescent="0.25">
      <c r="B17" s="20"/>
      <c r="D17" s="21" t="s">
        <v>19</v>
      </c>
    </row>
    <row r="18" spans="1:5" x14ac:dyDescent="0.25">
      <c r="A18" s="22" t="s">
        <v>20</v>
      </c>
      <c r="B18" s="22" t="s">
        <v>21</v>
      </c>
      <c r="C18" s="23" t="s">
        <v>22</v>
      </c>
      <c r="D18" s="24"/>
      <c r="E18" s="22" t="s">
        <v>23</v>
      </c>
    </row>
    <row r="19" spans="1:5" ht="21" customHeight="1" x14ac:dyDescent="0.25">
      <c r="A19" s="25"/>
      <c r="B19" s="25"/>
      <c r="C19" s="26" t="s">
        <v>24</v>
      </c>
      <c r="D19" s="26" t="s">
        <v>25</v>
      </c>
      <c r="E19" s="25"/>
    </row>
    <row r="20" spans="1:5" x14ac:dyDescent="0.25">
      <c r="A20" s="27">
        <v>1</v>
      </c>
      <c r="B20" s="22">
        <v>2</v>
      </c>
      <c r="C20" s="22">
        <v>3</v>
      </c>
      <c r="D20" s="22">
        <v>4</v>
      </c>
      <c r="E20" s="22">
        <v>5</v>
      </c>
    </row>
    <row r="21" spans="1:5" x14ac:dyDescent="0.25">
      <c r="A21" s="28" t="s">
        <v>26</v>
      </c>
      <c r="B21" s="29" t="s">
        <v>27</v>
      </c>
      <c r="C21" s="22">
        <f>C22</f>
        <v>0</v>
      </c>
      <c r="D21" s="30">
        <f>D23</f>
        <v>81422800</v>
      </c>
      <c r="E21" s="30">
        <f>C21+D21</f>
        <v>81422800</v>
      </c>
    </row>
    <row r="22" spans="1:5" x14ac:dyDescent="0.25">
      <c r="A22" s="31" t="s">
        <v>28</v>
      </c>
      <c r="B22" s="29" t="s">
        <v>27</v>
      </c>
      <c r="C22" s="32"/>
      <c r="D22" s="32" t="s">
        <v>27</v>
      </c>
      <c r="E22" s="22">
        <f>C22</f>
        <v>0</v>
      </c>
    </row>
    <row r="23" spans="1:5" ht="21.75" customHeight="1" x14ac:dyDescent="0.25">
      <c r="A23" s="33" t="s">
        <v>29</v>
      </c>
      <c r="B23" s="34" t="s">
        <v>27</v>
      </c>
      <c r="C23" s="35" t="s">
        <v>27</v>
      </c>
      <c r="D23" s="36">
        <f>D33</f>
        <v>81422800</v>
      </c>
      <c r="E23" s="36">
        <f t="shared" ref="E23:E32" si="0">D23</f>
        <v>81422800</v>
      </c>
    </row>
    <row r="24" spans="1:5" ht="21.75" customHeight="1" x14ac:dyDescent="0.25">
      <c r="A24" s="37" t="s">
        <v>30</v>
      </c>
      <c r="B24" s="38">
        <v>25010000</v>
      </c>
      <c r="C24" s="35" t="s">
        <v>27</v>
      </c>
      <c r="D24" s="32">
        <f>SUM(D25:D28)</f>
        <v>0</v>
      </c>
      <c r="E24" s="32">
        <f t="shared" si="0"/>
        <v>0</v>
      </c>
    </row>
    <row r="25" spans="1:5" ht="21" customHeight="1" x14ac:dyDescent="0.25">
      <c r="A25" s="39" t="s">
        <v>31</v>
      </c>
      <c r="B25" s="38">
        <v>25010100</v>
      </c>
      <c r="C25" s="35" t="s">
        <v>27</v>
      </c>
      <c r="D25" s="32"/>
      <c r="E25" s="32">
        <f t="shared" si="0"/>
        <v>0</v>
      </c>
    </row>
    <row r="26" spans="1:5" x14ac:dyDescent="0.25">
      <c r="A26" s="39" t="s">
        <v>32</v>
      </c>
      <c r="B26" s="38">
        <v>25010200</v>
      </c>
      <c r="C26" s="35" t="s">
        <v>27</v>
      </c>
      <c r="D26" s="32"/>
      <c r="E26" s="32">
        <f t="shared" si="0"/>
        <v>0</v>
      </c>
    </row>
    <row r="27" spans="1:5" ht="19.8" x14ac:dyDescent="0.25">
      <c r="A27" s="39" t="s">
        <v>33</v>
      </c>
      <c r="B27" s="38">
        <v>25010300</v>
      </c>
      <c r="C27" s="35" t="s">
        <v>27</v>
      </c>
      <c r="D27" s="32"/>
      <c r="E27" s="32">
        <f t="shared" si="0"/>
        <v>0</v>
      </c>
    </row>
    <row r="28" spans="1:5" ht="21" x14ac:dyDescent="0.25">
      <c r="A28" s="40" t="s">
        <v>34</v>
      </c>
      <c r="B28" s="38">
        <v>25010400</v>
      </c>
      <c r="C28" s="34" t="s">
        <v>27</v>
      </c>
      <c r="D28" s="41"/>
      <c r="E28" s="42">
        <f t="shared" si="0"/>
        <v>0</v>
      </c>
    </row>
    <row r="29" spans="1:5" x14ac:dyDescent="0.25">
      <c r="A29" s="43" t="s">
        <v>35</v>
      </c>
      <c r="B29" s="38">
        <v>25020000</v>
      </c>
      <c r="C29" s="34" t="s">
        <v>27</v>
      </c>
      <c r="D29" s="36">
        <f>D30+D31+D32</f>
        <v>0</v>
      </c>
      <c r="E29" s="44">
        <f t="shared" si="0"/>
        <v>0</v>
      </c>
    </row>
    <row r="30" spans="1:5" x14ac:dyDescent="0.25">
      <c r="A30" s="45" t="s">
        <v>36</v>
      </c>
      <c r="B30" s="38">
        <v>25020100</v>
      </c>
      <c r="C30" s="34" t="s">
        <v>27</v>
      </c>
      <c r="D30" s="42"/>
      <c r="E30" s="42">
        <f t="shared" si="0"/>
        <v>0</v>
      </c>
    </row>
    <row r="31" spans="1:5" ht="51.75" customHeight="1" x14ac:dyDescent="0.25">
      <c r="A31" s="46" t="s">
        <v>37</v>
      </c>
      <c r="B31" s="38">
        <v>25020200</v>
      </c>
      <c r="C31" s="34" t="s">
        <v>27</v>
      </c>
      <c r="D31" s="44"/>
      <c r="E31" s="44">
        <f t="shared" si="0"/>
        <v>0</v>
      </c>
    </row>
    <row r="32" spans="1:5" ht="84.75" customHeight="1" x14ac:dyDescent="0.25">
      <c r="A32" s="47" t="s">
        <v>38</v>
      </c>
      <c r="B32" s="38">
        <v>25020300</v>
      </c>
      <c r="C32" s="34"/>
      <c r="D32" s="44"/>
      <c r="E32" s="44">
        <f t="shared" si="0"/>
        <v>0</v>
      </c>
    </row>
    <row r="33" spans="1:5" x14ac:dyDescent="0.25">
      <c r="A33" s="48" t="s">
        <v>39</v>
      </c>
      <c r="B33" s="49"/>
      <c r="C33" s="34"/>
      <c r="D33" s="44">
        <f>D34+D36</f>
        <v>81422800</v>
      </c>
      <c r="E33" s="44">
        <f>E34+E36</f>
        <v>81422800</v>
      </c>
    </row>
    <row r="34" spans="1:5" x14ac:dyDescent="0.25">
      <c r="A34" s="50" t="s">
        <v>40</v>
      </c>
      <c r="B34" s="49"/>
      <c r="C34" s="34"/>
      <c r="D34" s="44">
        <f>D35</f>
        <v>74156300</v>
      </c>
      <c r="E34" s="44">
        <f>E35</f>
        <v>74156300</v>
      </c>
    </row>
    <row r="35" spans="1:5" x14ac:dyDescent="0.25">
      <c r="A35" s="51" t="s">
        <v>41</v>
      </c>
      <c r="B35" s="38">
        <v>42020000</v>
      </c>
      <c r="C35" s="34"/>
      <c r="D35" s="44">
        <v>74156300</v>
      </c>
      <c r="E35" s="44">
        <f>D35</f>
        <v>74156300</v>
      </c>
    </row>
    <row r="36" spans="1:5" x14ac:dyDescent="0.25">
      <c r="A36" s="52" t="s">
        <v>42</v>
      </c>
      <c r="B36" s="53"/>
      <c r="C36" s="53"/>
      <c r="D36" s="30">
        <f>D37</f>
        <v>7266500</v>
      </c>
      <c r="E36" s="30">
        <f>D36</f>
        <v>7266500</v>
      </c>
    </row>
    <row r="37" spans="1:5" x14ac:dyDescent="0.25">
      <c r="A37" s="50" t="s">
        <v>43</v>
      </c>
      <c r="B37" s="38">
        <v>401201</v>
      </c>
      <c r="C37" s="53"/>
      <c r="D37" s="30">
        <v>7266500</v>
      </c>
      <c r="E37" s="30">
        <f>D37</f>
        <v>7266500</v>
      </c>
    </row>
    <row r="38" spans="1:5" x14ac:dyDescent="0.25">
      <c r="A38" s="54" t="s">
        <v>44</v>
      </c>
      <c r="B38" s="55">
        <v>600000</v>
      </c>
      <c r="C38" s="53"/>
      <c r="D38" s="30">
        <f>D39</f>
        <v>0</v>
      </c>
      <c r="E38" s="30">
        <f>D38</f>
        <v>0</v>
      </c>
    </row>
    <row r="39" spans="1:5" x14ac:dyDescent="0.25">
      <c r="A39" s="56" t="s">
        <v>45</v>
      </c>
      <c r="B39" s="57">
        <v>602100</v>
      </c>
      <c r="C39" s="53"/>
      <c r="D39" s="44"/>
      <c r="E39" s="30">
        <f>D39</f>
        <v>0</v>
      </c>
    </row>
    <row r="40" spans="1:5" x14ac:dyDescent="0.25">
      <c r="A40" s="58" t="s">
        <v>46</v>
      </c>
      <c r="B40" s="59"/>
      <c r="C40" s="42"/>
      <c r="D40" s="60" t="s">
        <v>47</v>
      </c>
      <c r="E40" s="42" t="s">
        <v>47</v>
      </c>
    </row>
    <row r="41" spans="1:5" x14ac:dyDescent="0.25">
      <c r="A41" s="61" t="s">
        <v>48</v>
      </c>
      <c r="B41" s="62" t="s">
        <v>27</v>
      </c>
      <c r="C41" s="22">
        <f>C42+C78</f>
        <v>0</v>
      </c>
      <c r="D41" s="63">
        <f>D42+D78</f>
        <v>81422800</v>
      </c>
      <c r="E41" s="63">
        <f>E42+E78</f>
        <v>81422800</v>
      </c>
    </row>
    <row r="42" spans="1:5" x14ac:dyDescent="0.25">
      <c r="A42" s="64" t="str">
        <f>VLOOKUP(B42,[1]ДовКЕКВ!A$1:B$65536,2,FALSE)</f>
        <v>Поточні видатки</v>
      </c>
      <c r="B42" s="65">
        <v>2000</v>
      </c>
      <c r="C42" s="22">
        <f>C65</f>
        <v>0</v>
      </c>
      <c r="D42" s="30">
        <f>D65</f>
        <v>0</v>
      </c>
      <c r="E42" s="30">
        <f>E65</f>
        <v>0</v>
      </c>
    </row>
    <row r="43" spans="1:5" x14ac:dyDescent="0.25">
      <c r="A43" s="66" t="str">
        <f>VLOOKUP(B43,[1]ДовКЕКВ!A$1:B$65536,2,FALSE)</f>
        <v>Оплата праці і нарахування на заробітну плату</v>
      </c>
      <c r="B43" s="67">
        <v>2100</v>
      </c>
      <c r="C43" s="22"/>
      <c r="D43" s="30"/>
      <c r="E43" s="30"/>
    </row>
    <row r="44" spans="1:5" x14ac:dyDescent="0.25">
      <c r="A44" s="66" t="str">
        <f>VLOOKUP(B44,[1]ДовКЕКВ!A$1:B$65536,2,FALSE)</f>
        <v>Оплата праці</v>
      </c>
      <c r="B44" s="67">
        <v>2110</v>
      </c>
      <c r="C44" s="68"/>
      <c r="D44" s="68"/>
      <c r="E44" s="68"/>
    </row>
    <row r="45" spans="1:5" x14ac:dyDescent="0.25">
      <c r="A45" s="69" t="str">
        <f>VLOOKUP(B45,[1]ДовКЕКВ!A$1:B$65536,2,FALSE)</f>
        <v>Заробітна плата</v>
      </c>
      <c r="B45" s="70">
        <v>2111</v>
      </c>
      <c r="C45" s="42"/>
      <c r="D45" s="42"/>
      <c r="E45" s="42"/>
    </row>
    <row r="46" spans="1:5" x14ac:dyDescent="0.25">
      <c r="A46" s="69" t="str">
        <f>VLOOKUP(B46,[1]ДовКЕКВ!A$1:B$65536,2,FALSE)</f>
        <v>Грошове забезпечення військовослужбовців</v>
      </c>
      <c r="B46" s="70">
        <v>2112</v>
      </c>
      <c r="C46" s="42"/>
      <c r="D46" s="42"/>
      <c r="E46" s="42"/>
    </row>
    <row r="47" spans="1:5" x14ac:dyDescent="0.25">
      <c r="A47" s="69" t="s">
        <v>49</v>
      </c>
      <c r="B47" s="70">
        <v>2113</v>
      </c>
      <c r="C47" s="42"/>
      <c r="D47" s="42"/>
      <c r="E47" s="42"/>
    </row>
    <row r="48" spans="1:5" x14ac:dyDescent="0.25">
      <c r="A48" s="66" t="str">
        <f>VLOOKUP(B48,[1]ДовКЕКВ!A$1:B$65536,2,FALSE)</f>
        <v>Нарахування на оплату праці</v>
      </c>
      <c r="B48" s="67">
        <v>2120</v>
      </c>
      <c r="C48" s="68"/>
      <c r="D48" s="68"/>
      <c r="E48" s="68"/>
    </row>
    <row r="49" spans="1:5" x14ac:dyDescent="0.25">
      <c r="A49" s="66" t="str">
        <f>VLOOKUP(B49,[1]ДовКЕКВ!A$1:B$65536,2,FALSE)</f>
        <v>Використання товарів і послуг</v>
      </c>
      <c r="B49" s="67">
        <v>2200</v>
      </c>
      <c r="C49" s="68">
        <f>C63</f>
        <v>0</v>
      </c>
      <c r="D49" s="71">
        <f>D63</f>
        <v>0</v>
      </c>
      <c r="E49" s="71">
        <f>E63</f>
        <v>0</v>
      </c>
    </row>
    <row r="50" spans="1:5" x14ac:dyDescent="0.25">
      <c r="A50" s="66" t="str">
        <f>VLOOKUP(B50,[1]ДовКЕКВ!A$1:B$65536,2,FALSE)</f>
        <v>Предмети, матеріали, обладнання та інвентар</v>
      </c>
      <c r="B50" s="67">
        <v>2210</v>
      </c>
      <c r="C50" s="42"/>
      <c r="D50" s="42"/>
      <c r="E50" s="42"/>
    </row>
    <row r="51" spans="1:5" x14ac:dyDescent="0.25">
      <c r="A51" s="66" t="str">
        <f>VLOOKUP(B51,[1]ДовКЕКВ!A$1:B$65536,2,FALSE)</f>
        <v>Медикаменти та перев'язувальні матеріали</v>
      </c>
      <c r="B51" s="67">
        <v>2220</v>
      </c>
      <c r="C51" s="42"/>
      <c r="D51" s="42"/>
      <c r="E51" s="42"/>
    </row>
    <row r="52" spans="1:5" x14ac:dyDescent="0.25">
      <c r="A52" s="66" t="str">
        <f>VLOOKUP(B52,[1]ДовКЕКВ!A$1:B$65536,2,FALSE)</f>
        <v>Продукти харчування</v>
      </c>
      <c r="B52" s="67">
        <v>2230</v>
      </c>
      <c r="C52" s="42"/>
      <c r="D52" s="42"/>
      <c r="E52" s="42"/>
    </row>
    <row r="53" spans="1:5" x14ac:dyDescent="0.25">
      <c r="A53" s="66" t="str">
        <f>VLOOKUP(B53,[1]ДовКЕКВ!A$1:B$65536,2,FALSE)</f>
        <v>Оплата послуг (крім комунальних)</v>
      </c>
      <c r="B53" s="67">
        <v>2240</v>
      </c>
      <c r="C53" s="42"/>
      <c r="D53" s="42"/>
      <c r="E53" s="42"/>
    </row>
    <row r="54" spans="1:5" x14ac:dyDescent="0.25">
      <c r="A54" s="66" t="str">
        <f>VLOOKUP(B54,[1]ДовКЕКВ!A$1:B$65536,2,FALSE)</f>
        <v>Видатки на відрядження</v>
      </c>
      <c r="B54" s="67">
        <v>2250</v>
      </c>
      <c r="C54" s="42"/>
      <c r="D54" s="42"/>
      <c r="E54" s="42"/>
    </row>
    <row r="55" spans="1:5" x14ac:dyDescent="0.25">
      <c r="A55" s="66" t="str">
        <f>VLOOKUP(B55,[1]ДовКЕКВ!A$1:B$65536,2,FALSE)</f>
        <v>Видатки та заходи спеціального призначення</v>
      </c>
      <c r="B55" s="67">
        <v>2260</v>
      </c>
      <c r="C55" s="68"/>
      <c r="D55" s="68"/>
      <c r="E55" s="68"/>
    </row>
    <row r="56" spans="1:5" x14ac:dyDescent="0.25">
      <c r="A56" s="66" t="str">
        <f>VLOOKUP(B56,[1]ДовКЕКВ!A$1:B$65536,2,FALSE)</f>
        <v>Оплата комунальних послуг та енергоносіїв</v>
      </c>
      <c r="B56" s="67">
        <v>2270</v>
      </c>
      <c r="C56" s="68"/>
      <c r="D56" s="68"/>
      <c r="E56" s="68"/>
    </row>
    <row r="57" spans="1:5" x14ac:dyDescent="0.25">
      <c r="A57" s="66" t="str">
        <f>VLOOKUP(B57,[1]ДовКЕКВ!A$1:B$65536,2,FALSE)</f>
        <v>Оплата теплопостачання</v>
      </c>
      <c r="B57" s="67">
        <v>2271</v>
      </c>
      <c r="C57" s="68"/>
      <c r="D57" s="68"/>
      <c r="E57" s="68"/>
    </row>
    <row r="58" spans="1:5" x14ac:dyDescent="0.25">
      <c r="A58" s="69" t="str">
        <f>VLOOKUP(B58,[1]ДовКЕКВ!A$1:B$65536,2,FALSE)</f>
        <v>Оплата водопостачання та водовідведення</v>
      </c>
      <c r="B58" s="70">
        <v>2272</v>
      </c>
      <c r="C58" s="42"/>
      <c r="D58" s="42"/>
      <c r="E58" s="42"/>
    </row>
    <row r="59" spans="1:5" x14ac:dyDescent="0.25">
      <c r="A59" s="69" t="str">
        <f>VLOOKUP(B59,[1]ДовКЕКВ!A$1:B$65536,2,FALSE)</f>
        <v>Оплата електроенергії</v>
      </c>
      <c r="B59" s="70">
        <v>2273</v>
      </c>
      <c r="C59" s="42"/>
      <c r="D59" s="42"/>
      <c r="E59" s="42"/>
    </row>
    <row r="60" spans="1:5" x14ac:dyDescent="0.25">
      <c r="A60" s="69" t="str">
        <f>VLOOKUP(B60,[1]ДовКЕКВ!A$1:B$65536,2,FALSE)</f>
        <v>Оплата природного газу</v>
      </c>
      <c r="B60" s="70">
        <v>2274</v>
      </c>
      <c r="C60" s="42"/>
      <c r="D60" s="42"/>
      <c r="E60" s="42"/>
    </row>
    <row r="61" spans="1:5" x14ac:dyDescent="0.25">
      <c r="A61" s="69" t="str">
        <f>VLOOKUP(B61,[1]ДовКЕКВ!A$1:B$65536,2,FALSE)</f>
        <v>Оплата інших енергоносіїв та інших комунальних послуг</v>
      </c>
      <c r="B61" s="70">
        <v>2275</v>
      </c>
      <c r="C61" s="42"/>
      <c r="D61" s="42"/>
      <c r="E61" s="42"/>
    </row>
    <row r="62" spans="1:5" x14ac:dyDescent="0.25">
      <c r="A62" s="69" t="str">
        <f>VLOOKUP(B62,[1]ДовКЕКВ!A$1:B$65536,2,FALSE)</f>
        <v xml:space="preserve">Оплата енергосервісу </v>
      </c>
      <c r="B62" s="70">
        <v>2276</v>
      </c>
      <c r="C62" s="42"/>
      <c r="D62" s="42"/>
      <c r="E62" s="42"/>
    </row>
    <row r="63" spans="1:5" ht="24" x14ac:dyDescent="0.25">
      <c r="A63" s="66" t="str">
        <f>VLOOKUP(B63,[1]ДовКЕКВ!A$1:B$65536,2,FALSE)</f>
        <v>Дослідження і розробки, окремі заходи по реалізації державних (регіональних) програм</v>
      </c>
      <c r="B63" s="67">
        <v>2280</v>
      </c>
      <c r="C63" s="42">
        <f>C65</f>
        <v>0</v>
      </c>
      <c r="D63" s="44">
        <f>D65</f>
        <v>0</v>
      </c>
      <c r="E63" s="44">
        <f>E65</f>
        <v>0</v>
      </c>
    </row>
    <row r="64" spans="1:5" ht="24" x14ac:dyDescent="0.25">
      <c r="A64" s="69" t="str">
        <f>VLOOKUP(B64,[1]ДовКЕКВ!A$1:B$65536,2,FALSE)</f>
        <v>Дослідження і розробки, окремі заходи розвитку по реалізації державних (регіональних) програм</v>
      </c>
      <c r="B64" s="70">
        <v>2281</v>
      </c>
      <c r="C64" s="42"/>
      <c r="D64" s="44"/>
      <c r="E64" s="44"/>
    </row>
    <row r="65" spans="1:5" ht="24" x14ac:dyDescent="0.25">
      <c r="A65" s="69" t="str">
        <f>VLOOKUP(B65,[1]ДовКЕКВ!A$1:B$65536,2,FALSE)</f>
        <v>Окремі заходи по реалізації державних (регіональних) програм, не віднесені до заходів розвитку</v>
      </c>
      <c r="B65" s="70">
        <v>2282</v>
      </c>
      <c r="C65" s="32"/>
      <c r="D65" s="71"/>
      <c r="E65" s="71">
        <f>C65+D65</f>
        <v>0</v>
      </c>
    </row>
    <row r="66" spans="1:5" x14ac:dyDescent="0.25">
      <c r="A66" s="66" t="str">
        <f>VLOOKUP(B66,[1]ДовКЕКВ!A$1:B$65536,2,FALSE)</f>
        <v>Обслуговування боргових зобов'язань</v>
      </c>
      <c r="B66" s="67">
        <v>2400</v>
      </c>
      <c r="C66" s="68"/>
      <c r="D66" s="68"/>
      <c r="E66" s="68"/>
    </row>
    <row r="67" spans="1:5" x14ac:dyDescent="0.25">
      <c r="A67" s="66" t="str">
        <f>VLOOKUP(B67,[1]ДовКЕКВ!A$1:B$65536,2,FALSE)</f>
        <v>Обслуговування внутрішніх боргових зобов'язань</v>
      </c>
      <c r="B67" s="67">
        <v>2410</v>
      </c>
      <c r="C67" s="68"/>
      <c r="D67" s="68"/>
      <c r="E67" s="68"/>
    </row>
    <row r="68" spans="1:5" x14ac:dyDescent="0.25">
      <c r="A68" s="66" t="str">
        <f>VLOOKUP(B68,[1]ДовКЕКВ!A$1:B$65536,2,FALSE)</f>
        <v>Обслуговування зовнішніх боргових зобов'язань</v>
      </c>
      <c r="B68" s="67">
        <v>2420</v>
      </c>
      <c r="C68" s="68"/>
      <c r="D68" s="68"/>
      <c r="E68" s="68"/>
    </row>
    <row r="69" spans="1:5" x14ac:dyDescent="0.25">
      <c r="A69" s="66" t="str">
        <f>VLOOKUP(B69,[1]ДовКЕКВ!A$1:B$65536,2,FALSE)</f>
        <v>Поточні трансферти</v>
      </c>
      <c r="B69" s="67">
        <v>2600</v>
      </c>
      <c r="C69" s="68"/>
      <c r="D69" s="68"/>
      <c r="E69" s="68"/>
    </row>
    <row r="70" spans="1:5" ht="24" x14ac:dyDescent="0.25">
      <c r="A70" s="66" t="str">
        <f>VLOOKUP(B70,[1]ДовКЕКВ!A$1:B$65536,2,FALSE)</f>
        <v>Субсидії та поточні трансферти підприємствам (установам, організаціям)</v>
      </c>
      <c r="B70" s="67">
        <v>2610</v>
      </c>
      <c r="C70" s="42"/>
      <c r="D70" s="42"/>
      <c r="E70" s="42"/>
    </row>
    <row r="71" spans="1:5" x14ac:dyDescent="0.25">
      <c r="A71" s="66" t="str">
        <f>VLOOKUP(B71,[1]ДовКЕКВ!A$1:B$65536,2,FALSE)</f>
        <v>Поточні трансферти органам державного управління інших рівнів</v>
      </c>
      <c r="B71" s="67">
        <v>2620</v>
      </c>
      <c r="C71" s="42"/>
      <c r="D71" s="42"/>
      <c r="E71" s="42"/>
    </row>
    <row r="72" spans="1:5" ht="22.5" customHeight="1" x14ac:dyDescent="0.25">
      <c r="A72" s="66" t="str">
        <f>VLOOKUP(B72,[1]ДовКЕКВ!A$1:B$65536,2,FALSE)</f>
        <v>Поточні трансферти урядам іноземних держав та міжнародним організаціям</v>
      </c>
      <c r="B72" s="67">
        <v>2630</v>
      </c>
      <c r="C72" s="68"/>
      <c r="D72" s="68"/>
      <c r="E72" s="68"/>
    </row>
    <row r="73" spans="1:5" x14ac:dyDescent="0.25">
      <c r="A73" s="66" t="str">
        <f>VLOOKUP(B73,[1]ДовКЕКВ!A$1:B$65536,2,FALSE)</f>
        <v>Соціальне забезпечення</v>
      </c>
      <c r="B73" s="67">
        <v>2700</v>
      </c>
      <c r="C73" s="42"/>
      <c r="D73" s="42"/>
      <c r="E73" s="42"/>
    </row>
    <row r="74" spans="1:5" x14ac:dyDescent="0.25">
      <c r="A74" s="66" t="str">
        <f>VLOOKUP(B74,[1]ДовКЕКВ!A$1:B$65536,2,FALSE)</f>
        <v>Виплата пенсій і допомоги</v>
      </c>
      <c r="B74" s="67">
        <v>2710</v>
      </c>
      <c r="C74" s="42"/>
      <c r="D74" s="42"/>
      <c r="E74" s="42"/>
    </row>
    <row r="75" spans="1:5" x14ac:dyDescent="0.25">
      <c r="A75" s="66" t="str">
        <f>VLOOKUP(B75,[1]ДовКЕКВ!A$1:B$65536,2,FALSE)</f>
        <v>Стипендії</v>
      </c>
      <c r="B75" s="67">
        <v>2720</v>
      </c>
      <c r="C75" s="42"/>
      <c r="D75" s="42"/>
      <c r="E75" s="42"/>
    </row>
    <row r="76" spans="1:5" x14ac:dyDescent="0.25">
      <c r="A76" s="66" t="str">
        <f>VLOOKUP(B76,[1]ДовКЕКВ!A$1:B$65536,2,FALSE)</f>
        <v>Інші виплати населенню</v>
      </c>
      <c r="B76" s="67">
        <v>2730</v>
      </c>
      <c r="C76" s="32"/>
      <c r="D76" s="32"/>
      <c r="E76" s="32"/>
    </row>
    <row r="77" spans="1:5" x14ac:dyDescent="0.25">
      <c r="A77" s="66" t="str">
        <f>VLOOKUP(B77,[1]ДовКЕКВ!A$1:B$65536,2,FALSE)</f>
        <v>Інші поточні видатки</v>
      </c>
      <c r="B77" s="67">
        <v>2800</v>
      </c>
      <c r="C77" s="32"/>
      <c r="D77" s="32"/>
      <c r="E77" s="32"/>
    </row>
    <row r="78" spans="1:5" x14ac:dyDescent="0.25">
      <c r="A78" s="64" t="str">
        <f>VLOOKUP(B78,[1]ДовКЕКВ!A$1:B$65536,2,FALSE)</f>
        <v>Капітальні видатки</v>
      </c>
      <c r="B78" s="67">
        <v>3000</v>
      </c>
      <c r="C78" s="68">
        <f>C94</f>
        <v>0</v>
      </c>
      <c r="D78" s="68">
        <f>D84+D87</f>
        <v>81422800</v>
      </c>
      <c r="E78" s="68">
        <f>E84+E87</f>
        <v>81422800</v>
      </c>
    </row>
    <row r="79" spans="1:5" x14ac:dyDescent="0.25">
      <c r="A79" s="66" t="str">
        <f>VLOOKUP(B79,[1]ДовКЕКВ!A$1:B$65536,2,FALSE)</f>
        <v>Придбання основного капіталу</v>
      </c>
      <c r="B79" s="67">
        <v>3100</v>
      </c>
      <c r="C79" s="68"/>
      <c r="D79" s="68">
        <f>D84+D87</f>
        <v>81422800</v>
      </c>
      <c r="E79" s="68">
        <f>E84+E87</f>
        <v>81422800</v>
      </c>
    </row>
    <row r="80" spans="1:5" ht="24" x14ac:dyDescent="0.25">
      <c r="A80" s="66" t="str">
        <f>VLOOKUP(B80,[1]ДовКЕКВ!A$1:B$65536,2,FALSE)</f>
        <v>Придбання обладнання і предметів довгострокового користування</v>
      </c>
      <c r="B80" s="67">
        <v>3110</v>
      </c>
      <c r="C80" s="68"/>
      <c r="D80" s="68"/>
      <c r="E80" s="68"/>
    </row>
    <row r="81" spans="1:5" x14ac:dyDescent="0.25">
      <c r="A81" s="66" t="str">
        <f>VLOOKUP(B81,[1]ДовКЕКВ!A$1:B$65536,2,FALSE)</f>
        <v>Капітальне будівництво (придбання)</v>
      </c>
      <c r="B81" s="67">
        <v>3120</v>
      </c>
      <c r="C81" s="42"/>
      <c r="D81" s="42"/>
      <c r="E81" s="42"/>
    </row>
    <row r="82" spans="1:5" x14ac:dyDescent="0.25">
      <c r="A82" s="66" t="str">
        <f>VLOOKUP(B82,[1]ДовКЕКВ!A$1:B$65536,2,FALSE)</f>
        <v>Капітальне будівництво (придбання) житла</v>
      </c>
      <c r="B82" s="67">
        <v>3121</v>
      </c>
      <c r="C82" s="42"/>
      <c r="D82" s="42"/>
      <c r="E82" s="42"/>
    </row>
    <row r="83" spans="1:5" x14ac:dyDescent="0.25">
      <c r="A83" s="66" t="str">
        <f>VLOOKUP(B83,[1]ДовКЕКВ!A$1:B$65536,2,FALSE)</f>
        <v>Капітальне будівництво (придбання) інших об'єктів</v>
      </c>
      <c r="B83" s="67">
        <v>3122</v>
      </c>
      <c r="C83" s="72"/>
      <c r="D83" s="68"/>
      <c r="E83" s="68"/>
    </row>
    <row r="84" spans="1:5" x14ac:dyDescent="0.25">
      <c r="A84" s="66" t="str">
        <f>VLOOKUP(B84,[1]ДовКЕКВ!A$1:B$65536,2,FALSE)</f>
        <v>Капітальний ремонт</v>
      </c>
      <c r="B84" s="67">
        <v>3130</v>
      </c>
      <c r="C84" s="29"/>
      <c r="D84" s="42">
        <f>D86</f>
        <v>76322800</v>
      </c>
      <c r="E84" s="42">
        <f>E86</f>
        <v>76322800</v>
      </c>
    </row>
    <row r="85" spans="1:5" x14ac:dyDescent="0.25">
      <c r="A85" s="66" t="str">
        <f>VLOOKUP(B85,[1]ДовКЕКВ!A$1:B$65536,2,FALSE)</f>
        <v>Капітальний ремонт житлового фонду (приміщень)</v>
      </c>
      <c r="B85" s="67">
        <v>3131</v>
      </c>
      <c r="C85" s="29"/>
      <c r="D85" s="42"/>
      <c r="E85" s="42"/>
    </row>
    <row r="86" spans="1:5" x14ac:dyDescent="0.25">
      <c r="A86" s="66" t="str">
        <f>VLOOKUP(B86,[1]ДовКЕКВ!A$1:B$65536,2,FALSE)</f>
        <v>Капітальний ремонт інших об'єктів</v>
      </c>
      <c r="B86" s="67">
        <v>3132</v>
      </c>
      <c r="C86" s="29"/>
      <c r="D86" s="42">
        <v>76322800</v>
      </c>
      <c r="E86" s="42">
        <f>D86</f>
        <v>76322800</v>
      </c>
    </row>
    <row r="87" spans="1:5" x14ac:dyDescent="0.25">
      <c r="A87" s="66" t="str">
        <f>VLOOKUP(B87,[1]ДовКЕКВ!A$1:B$65536,2,FALSE)</f>
        <v>Реконструкція та реставрація</v>
      </c>
      <c r="B87" s="67">
        <v>3140</v>
      </c>
      <c r="C87" s="29"/>
      <c r="D87" s="42">
        <f>D90</f>
        <v>5100000</v>
      </c>
      <c r="E87" s="42">
        <f>E90</f>
        <v>5100000</v>
      </c>
    </row>
    <row r="88" spans="1:5" x14ac:dyDescent="0.25">
      <c r="A88" s="66" t="str">
        <f>VLOOKUP(B88,[1]ДовКЕКВ!A$1:B$65536,2,FALSE)</f>
        <v>Реконструкція житлового фонду (приміщень)</v>
      </c>
      <c r="B88" s="67">
        <v>3141</v>
      </c>
      <c r="C88" s="29"/>
      <c r="D88" s="42"/>
      <c r="E88" s="42"/>
    </row>
    <row r="89" spans="1:5" x14ac:dyDescent="0.25">
      <c r="A89" s="66" t="str">
        <f>VLOOKUP(B89,[1]ДовКЕКВ!A$1:B$65536,2,FALSE)</f>
        <v>Реконструкція та реставрація інших об'єктів</v>
      </c>
      <c r="B89" s="67">
        <v>3142</v>
      </c>
      <c r="C89" s="29"/>
      <c r="D89" s="42"/>
      <c r="E89" s="42"/>
    </row>
    <row r="90" spans="1:5" x14ac:dyDescent="0.25">
      <c r="A90" s="66" t="str">
        <f>VLOOKUP(B90,[1]ДовКЕКВ!A$1:B$65536,2,FALSE)</f>
        <v>Реставрація пам'яток культури, історії та архітектури</v>
      </c>
      <c r="B90" s="67">
        <v>3143</v>
      </c>
      <c r="C90" s="73"/>
      <c r="D90" s="73">
        <v>5100000</v>
      </c>
      <c r="E90" s="73">
        <f>D90</f>
        <v>5100000</v>
      </c>
    </row>
    <row r="91" spans="1:5" x14ac:dyDescent="0.25">
      <c r="A91" s="66" t="str">
        <f>VLOOKUP(B91,[1]ДовКЕКВ!A$1:B$65536,2,FALSE)</f>
        <v>Створення державних запасів і резервів</v>
      </c>
      <c r="B91" s="67">
        <v>3150</v>
      </c>
      <c r="C91" s="73"/>
      <c r="D91" s="73"/>
      <c r="E91" s="73"/>
    </row>
    <row r="92" spans="1:5" x14ac:dyDescent="0.25">
      <c r="A92" s="66" t="str">
        <f>VLOOKUP(B92,[1]ДовКЕКВ!A$1:B$65536,2,FALSE)</f>
        <v>Придбання землі та нематеріальних активів</v>
      </c>
      <c r="B92" s="67">
        <v>3160</v>
      </c>
      <c r="C92" s="73"/>
      <c r="D92" s="73"/>
      <c r="E92" s="73"/>
    </row>
    <row r="93" spans="1:5" x14ac:dyDescent="0.25">
      <c r="A93" s="66" t="str">
        <f>VLOOKUP(B93,[1]ДовКЕКВ!A$1:B$65536,2,FALSE)</f>
        <v>Капітальні трансферти</v>
      </c>
      <c r="B93" s="67">
        <v>3200</v>
      </c>
      <c r="C93" s="42">
        <f>C94</f>
        <v>0</v>
      </c>
      <c r="D93" s="42">
        <f>D94</f>
        <v>0</v>
      </c>
      <c r="E93" s="42">
        <f>E94</f>
        <v>0</v>
      </c>
    </row>
    <row r="94" spans="1:5" x14ac:dyDescent="0.25">
      <c r="A94" s="66" t="str">
        <f>VLOOKUP(B94,[1]ДовКЕКВ!A$1:B$65536,2,FALSE)</f>
        <v>Капітальні трансферти підприємствам (установам, організаціям)</v>
      </c>
      <c r="B94" s="67">
        <v>3210</v>
      </c>
      <c r="C94" s="42"/>
      <c r="D94" s="42"/>
      <c r="E94" s="42">
        <f>C94+D94</f>
        <v>0</v>
      </c>
    </row>
    <row r="95" spans="1:5" ht="21" customHeight="1" x14ac:dyDescent="0.25">
      <c r="A95" s="66" t="str">
        <f>VLOOKUP(B95,[1]ДовКЕКВ!A$1:B$65536,2,FALSE)</f>
        <v>Капітальні трансферти органам державного управління інших рівнів</v>
      </c>
      <c r="B95" s="67">
        <v>3220</v>
      </c>
      <c r="C95" s="42"/>
      <c r="D95" s="42"/>
      <c r="E95" s="42"/>
    </row>
    <row r="96" spans="1:5" ht="19.5" customHeight="1" x14ac:dyDescent="0.25">
      <c r="A96" s="66" t="str">
        <f>VLOOKUP(B96,[1]ДовКЕКВ!A$1:B$65536,2,FALSE)</f>
        <v>Капітальні трансферти урядам іноземних держав та міжнародним організаціям</v>
      </c>
      <c r="B96" s="67">
        <v>3230</v>
      </c>
      <c r="C96" s="42"/>
      <c r="D96" s="42"/>
      <c r="E96" s="42"/>
    </row>
    <row r="97" spans="1:9" x14ac:dyDescent="0.25">
      <c r="A97" s="66" t="str">
        <f>VLOOKUP(B97,[1]ДовКЕКВ!A$1:B$65536,2,FALSE)</f>
        <v>Капітальні трансферти населенню</v>
      </c>
      <c r="B97" s="67">
        <v>3240</v>
      </c>
      <c r="C97" s="42"/>
      <c r="D97" s="42"/>
      <c r="E97" s="42"/>
    </row>
    <row r="98" spans="1:9" x14ac:dyDescent="0.25">
      <c r="A98" s="74" t="str">
        <f>VLOOKUP(B98,[1]ДовКреди!A$1:B$65536,2,FALSE)</f>
        <v>Надання внутрішніх кредитів </v>
      </c>
      <c r="B98" s="75">
        <v>4110</v>
      </c>
      <c r="C98" s="42"/>
      <c r="D98" s="42"/>
      <c r="E98" s="42"/>
    </row>
    <row r="99" spans="1:9" ht="12.75" customHeight="1" x14ac:dyDescent="0.25">
      <c r="A99" s="76" t="str">
        <f>VLOOKUP(B99,[1]ДовКреди!A$1:B$65536,2,FALSE)</f>
        <v>Надання кредитів органам державного управління інших рівнів </v>
      </c>
      <c r="B99" s="67">
        <v>4111</v>
      </c>
      <c r="C99" s="42"/>
      <c r="D99" s="42"/>
      <c r="E99" s="42"/>
    </row>
    <row r="100" spans="1:9" ht="12" customHeight="1" x14ac:dyDescent="0.25">
      <c r="A100" s="76" t="str">
        <f>VLOOKUP(B100,[1]ДовКреди!A$1:B$65536,2,FALSE)</f>
        <v>Надання кредитів підприємствам, установам, організаціям </v>
      </c>
      <c r="B100" s="67">
        <v>4112</v>
      </c>
      <c r="C100" s="42"/>
      <c r="D100" s="42"/>
      <c r="E100" s="42"/>
    </row>
    <row r="101" spans="1:9" ht="9.75" customHeight="1" x14ac:dyDescent="0.25">
      <c r="A101" s="76" t="str">
        <f>VLOOKUP(B101,[1]ДовКреди!A$1:B$65536,2,FALSE)</f>
        <v>Надання інших внутрішніх кредитів </v>
      </c>
      <c r="B101" s="67">
        <v>4113</v>
      </c>
      <c r="C101" s="42"/>
      <c r="D101" s="42"/>
      <c r="E101" s="42"/>
    </row>
    <row r="102" spans="1:9" ht="12" customHeight="1" x14ac:dyDescent="0.25">
      <c r="A102" s="74" t="str">
        <f>VLOOKUP(B102,[1]ДовКреди!A$1:B$65536,2,FALSE)</f>
        <v>Надання зовнішніх кредитів </v>
      </c>
      <c r="B102" s="75">
        <v>4210</v>
      </c>
      <c r="C102" s="42"/>
      <c r="D102" s="42"/>
      <c r="E102" s="42"/>
    </row>
    <row r="103" spans="1:9" ht="12" customHeight="1" x14ac:dyDescent="0.25">
      <c r="A103" s="77" t="str">
        <f>VLOOKUP(B103,[1]ДовКЕКВ!A$1:B$65536,2,FALSE)</f>
        <v>Нерозподілені видатки</v>
      </c>
      <c r="B103" s="67">
        <v>9000</v>
      </c>
      <c r="C103" s="29"/>
      <c r="D103" s="42"/>
      <c r="E103" s="42"/>
    </row>
    <row r="104" spans="1:9" ht="18" customHeight="1" x14ac:dyDescent="0.25">
      <c r="A104" s="60" t="s">
        <v>50</v>
      </c>
      <c r="B104" s="21"/>
      <c r="D104" t="s">
        <v>51</v>
      </c>
      <c r="E104" s="21"/>
      <c r="F104" s="21"/>
      <c r="G104" s="21"/>
      <c r="I104" s="21"/>
    </row>
    <row r="105" spans="1:9" ht="19.5" customHeight="1" x14ac:dyDescent="0.25">
      <c r="A105" s="8" t="s">
        <v>52</v>
      </c>
      <c r="D105" t="s">
        <v>53</v>
      </c>
    </row>
    <row r="106" spans="1:9" ht="21" customHeight="1" x14ac:dyDescent="0.25">
      <c r="A106" s="78" t="s">
        <v>54</v>
      </c>
      <c r="F106" s="21"/>
      <c r="G106" s="21"/>
      <c r="I106" s="21"/>
    </row>
    <row r="107" spans="1:9" ht="11.25" customHeight="1" x14ac:dyDescent="0.25">
      <c r="A107" s="79" t="s">
        <v>10</v>
      </c>
    </row>
    <row r="108" spans="1:9" x14ac:dyDescent="0.25">
      <c r="A108" s="14"/>
    </row>
  </sheetData>
  <mergeCells count="9">
    <mergeCell ref="A15:E15"/>
    <mergeCell ref="A16:E16"/>
    <mergeCell ref="C18:D18"/>
    <mergeCell ref="B1:E1"/>
    <mergeCell ref="B3:E3"/>
    <mergeCell ref="B4:E4"/>
    <mergeCell ref="A10:E10"/>
    <mergeCell ref="A11:E11"/>
    <mergeCell ref="A12:E12"/>
  </mergeCells>
  <pageMargins left="0" right="0" top="0.19685039370078741" bottom="0.19685039370078741" header="0.51181102362204722" footer="0.51181102362204722"/>
  <pageSetup paperSize="9" scale="99" orientation="portrait" r:id="rId1"/>
  <headerFooter alignWithMargins="0"/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2201610 киев год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Воликова</dc:creator>
  <cp:lastModifiedBy>Валентина Воликова</cp:lastModifiedBy>
  <dcterms:created xsi:type="dcterms:W3CDTF">2025-02-06T08:59:47Z</dcterms:created>
  <dcterms:modified xsi:type="dcterms:W3CDTF">2025-02-06T09:00:47Z</dcterms:modified>
</cp:coreProperties>
</file>