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General\НАУКА 2017\"/>
    </mc:Choice>
  </mc:AlternateContent>
  <bookViews>
    <workbookView xWindow="0" yWindow="0" windowWidth="23040" windowHeight="8832"/>
  </bookViews>
  <sheets>
    <sheet name="3210зв-киев" sheetId="3" r:id="rId1"/>
    <sheet name="2281зв-киев" sheetId="2" r:id="rId2"/>
    <sheet name="1160 киев год" sheetId="1"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8" i="3" l="1"/>
  <c r="E87" i="3"/>
  <c r="E86" i="3"/>
  <c r="E85" i="3"/>
  <c r="E84" i="3"/>
  <c r="E83" i="3"/>
  <c r="E82" i="3"/>
  <c r="E81" i="3"/>
  <c r="E80" i="3"/>
  <c r="E79" i="3"/>
  <c r="E78" i="3"/>
  <c r="E77" i="3"/>
  <c r="E76" i="3"/>
  <c r="E75" i="3"/>
  <c r="E74" i="3"/>
  <c r="E73" i="3"/>
  <c r="E72" i="3"/>
  <c r="E71" i="3"/>
  <c r="D70" i="3"/>
  <c r="C70" i="3"/>
  <c r="C64" i="3" s="1"/>
  <c r="E69" i="3"/>
  <c r="E68" i="3"/>
  <c r="D67" i="3"/>
  <c r="E67" i="3" s="1"/>
  <c r="C67" i="3"/>
  <c r="E66" i="3"/>
  <c r="D65" i="3"/>
  <c r="E65" i="3" s="1"/>
  <c r="D64" i="3"/>
  <c r="E64" i="3" s="1"/>
  <c r="E63" i="3"/>
  <c r="E62" i="3"/>
  <c r="E61" i="3"/>
  <c r="E60" i="3"/>
  <c r="D59" i="3"/>
  <c r="C59" i="3"/>
  <c r="E59" i="3" s="1"/>
  <c r="E58" i="3"/>
  <c r="E57" i="3"/>
  <c r="E56" i="3"/>
  <c r="D55" i="3"/>
  <c r="C55" i="3"/>
  <c r="E55" i="3" s="1"/>
  <c r="E54" i="3"/>
  <c r="E53" i="3"/>
  <c r="D52" i="3"/>
  <c r="E52" i="3" s="1"/>
  <c r="C52" i="3"/>
  <c r="E51" i="3"/>
  <c r="E50" i="3"/>
  <c r="D49" i="3"/>
  <c r="C49" i="3"/>
  <c r="E49" i="3" s="1"/>
  <c r="E47" i="3"/>
  <c r="E46" i="3"/>
  <c r="E45" i="3"/>
  <c r="E44" i="3"/>
  <c r="E43" i="3"/>
  <c r="D42" i="3"/>
  <c r="C42" i="3"/>
  <c r="C35" i="3" s="1"/>
  <c r="C30" i="3" s="1"/>
  <c r="C29" i="3" s="1"/>
  <c r="E41" i="3"/>
  <c r="E40" i="3"/>
  <c r="E39" i="3"/>
  <c r="E38" i="3"/>
  <c r="E37" i="3"/>
  <c r="E36" i="3"/>
  <c r="D35" i="3"/>
  <c r="E34" i="3"/>
  <c r="E33" i="3"/>
  <c r="E32" i="3"/>
  <c r="D31" i="3"/>
  <c r="E31" i="3" s="1"/>
  <c r="C31" i="3"/>
  <c r="E88" i="2"/>
  <c r="E87" i="2"/>
  <c r="E86" i="2"/>
  <c r="E85" i="2"/>
  <c r="E84" i="2"/>
  <c r="E83" i="2"/>
  <c r="E82" i="2"/>
  <c r="E81" i="2"/>
  <c r="E80" i="2"/>
  <c r="E79" i="2"/>
  <c r="E78" i="2"/>
  <c r="E77" i="2"/>
  <c r="E76" i="2"/>
  <c r="E75" i="2"/>
  <c r="E74" i="2"/>
  <c r="E73" i="2"/>
  <c r="E72" i="2"/>
  <c r="E71" i="2"/>
  <c r="D70" i="2"/>
  <c r="C70" i="2"/>
  <c r="C64" i="2" s="1"/>
  <c r="E69" i="2"/>
  <c r="E68" i="2"/>
  <c r="D67" i="2"/>
  <c r="E67" i="2" s="1"/>
  <c r="C67" i="2"/>
  <c r="E66" i="2"/>
  <c r="D65" i="2"/>
  <c r="E65" i="2" s="1"/>
  <c r="D64" i="2"/>
  <c r="E64" i="2" s="1"/>
  <c r="E63" i="2"/>
  <c r="D63" i="2"/>
  <c r="E62" i="2"/>
  <c r="E61" i="2"/>
  <c r="E60" i="2"/>
  <c r="D59" i="2"/>
  <c r="E59" i="2" s="1"/>
  <c r="C59" i="2"/>
  <c r="E58" i="2"/>
  <c r="E57" i="2"/>
  <c r="E56" i="2"/>
  <c r="D55" i="2"/>
  <c r="E55" i="2" s="1"/>
  <c r="C55" i="2"/>
  <c r="E54" i="2"/>
  <c r="E53" i="2"/>
  <c r="D52" i="2"/>
  <c r="C52" i="2"/>
  <c r="E52" i="2" s="1"/>
  <c r="E51" i="2"/>
  <c r="E50" i="2"/>
  <c r="D49" i="2"/>
  <c r="E49" i="2" s="1"/>
  <c r="C49" i="2"/>
  <c r="E47" i="2"/>
  <c r="E46" i="2"/>
  <c r="D45" i="2"/>
  <c r="C45" i="2"/>
  <c r="C42" i="2" s="1"/>
  <c r="C35" i="2" s="1"/>
  <c r="D44" i="2"/>
  <c r="E44" i="2" s="1"/>
  <c r="D43" i="2"/>
  <c r="E43" i="2" s="1"/>
  <c r="D42" i="2"/>
  <c r="E41" i="2"/>
  <c r="D40" i="2"/>
  <c r="E40" i="2" s="1"/>
  <c r="C40" i="2"/>
  <c r="D39" i="2"/>
  <c r="C39" i="2"/>
  <c r="E39" i="2" s="1"/>
  <c r="E38" i="2"/>
  <c r="E37" i="2"/>
  <c r="D36" i="2"/>
  <c r="E36" i="2" s="1"/>
  <c r="C36" i="2"/>
  <c r="D34" i="2"/>
  <c r="E34" i="2" s="1"/>
  <c r="C34" i="2"/>
  <c r="E33" i="2"/>
  <c r="D32" i="2"/>
  <c r="E32" i="2" s="1"/>
  <c r="C32" i="2"/>
  <c r="C31" i="2"/>
  <c r="C30" i="2" s="1"/>
  <c r="C29" i="2" s="1"/>
  <c r="E91" i="1"/>
  <c r="E90" i="1"/>
  <c r="D90" i="1"/>
  <c r="C90" i="1"/>
  <c r="E75" i="1"/>
  <c r="D75" i="1"/>
  <c r="C75" i="1"/>
  <c r="E62" i="1"/>
  <c r="E61" i="1"/>
  <c r="E60" i="1"/>
  <c r="E46" i="1" s="1"/>
  <c r="E41" i="1" s="1"/>
  <c r="E40" i="1" s="1"/>
  <c r="D60" i="1"/>
  <c r="C60" i="1"/>
  <c r="C46" i="1" s="1"/>
  <c r="C41" i="1" s="1"/>
  <c r="C40" i="1" s="1"/>
  <c r="D46" i="1"/>
  <c r="D41" i="1" s="1"/>
  <c r="D40" i="1" s="1"/>
  <c r="E37" i="1"/>
  <c r="D36" i="1"/>
  <c r="E36" i="1" s="1"/>
  <c r="D35" i="1"/>
  <c r="E35" i="1" s="1"/>
  <c r="E30" i="1"/>
  <c r="E29" i="1"/>
  <c r="D29" i="1"/>
  <c r="E28" i="1"/>
  <c r="E27" i="1"/>
  <c r="E26" i="1"/>
  <c r="E25" i="1"/>
  <c r="E24" i="1"/>
  <c r="D24" i="1"/>
  <c r="E23" i="1"/>
  <c r="D23" i="1"/>
  <c r="E22" i="1"/>
  <c r="D21" i="1"/>
  <c r="C21" i="1"/>
  <c r="E21" i="1" s="1"/>
  <c r="D2" i="1" s="1"/>
  <c r="E35" i="3" l="1"/>
  <c r="E42" i="3"/>
  <c r="E70" i="3"/>
  <c r="D30" i="3"/>
  <c r="E42" i="2"/>
  <c r="E45" i="2"/>
  <c r="E70" i="2"/>
  <c r="D31" i="2"/>
  <c r="D35" i="2"/>
  <c r="E35" i="2" s="1"/>
  <c r="E30" i="3" l="1"/>
  <c r="D29" i="3"/>
  <c r="E29" i="3" s="1"/>
  <c r="E31" i="2"/>
  <c r="D30" i="2"/>
  <c r="E30" i="2" l="1"/>
  <c r="D29" i="2"/>
  <c r="E29" i="2" s="1"/>
</calcChain>
</file>

<file path=xl/sharedStrings.xml><?xml version="1.0" encoding="utf-8"?>
<sst xmlns="http://schemas.openxmlformats.org/spreadsheetml/2006/main" count="326" uniqueCount="151">
  <si>
    <t xml:space="preserve">ЗАТВЕРДЖЕНО Наказ Міністерства фінансів України 28 січня 2002 року № 57 (у редакції наказу Міністерства фінансів України від 04 грудня 2015 року № 1118) 
</t>
  </si>
  <si>
    <t xml:space="preserve">Затверджений в сумі </t>
  </si>
  <si>
    <t>грн.</t>
  </si>
  <si>
    <t>двадцять шість млн.шістсот девятнадцять тис.вісімсот  грн</t>
  </si>
  <si>
    <t>(сума словами і цифрами)</t>
  </si>
  <si>
    <t xml:space="preserve">Заступник міністра </t>
  </si>
  <si>
    <t>М.В.Стріха</t>
  </si>
  <si>
    <t>(підпис)</t>
  </si>
  <si>
    <t>(ініціали і прізвище)</t>
  </si>
  <si>
    <t>"      "             2017    р.</t>
  </si>
  <si>
    <t>М.П.</t>
  </si>
  <si>
    <t>(число,місяць,рік)</t>
  </si>
  <si>
    <t xml:space="preserve">   КОШТОРИС на   2017 р.</t>
  </si>
  <si>
    <t xml:space="preserve"> 02071180  Національний технічний університет "Харківський політехнічний інститут"  м.Харків</t>
  </si>
  <si>
    <t>м.Харків</t>
  </si>
  <si>
    <r>
      <t>вид бюджету</t>
    </r>
    <r>
      <rPr>
        <b/>
        <sz val="10"/>
        <rFont val="Times New Roman"/>
        <family val="1"/>
        <charset val="204"/>
      </rPr>
      <t xml:space="preserve">                                     </t>
    </r>
    <r>
      <rPr>
        <b/>
        <u/>
        <sz val="10"/>
        <rFont val="Times New Roman"/>
        <family val="1"/>
        <charset val="204"/>
      </rPr>
      <t xml:space="preserve"> </t>
    </r>
    <r>
      <rPr>
        <b/>
        <u/>
        <sz val="9"/>
        <rFont val="Arial"/>
        <family val="2"/>
        <charset val="204"/>
      </rPr>
      <t xml:space="preserve"> Державний</t>
    </r>
  </si>
  <si>
    <r>
      <t>код та назва відомчої класифікації видатків та кредитування  бюджет</t>
    </r>
    <r>
      <rPr>
        <b/>
        <sz val="9"/>
        <rFont val="Times New Roman"/>
        <family val="1"/>
        <charset val="204"/>
      </rPr>
      <t xml:space="preserve">у  220 Міністерство освіти і науки України  </t>
    </r>
  </si>
  <si>
    <r>
      <t xml:space="preserve">код та назва програмної класифікаціїї видатків та кредитування державного бюджету  </t>
    </r>
    <r>
      <rPr>
        <b/>
        <u/>
        <sz val="8"/>
        <rFont val="Times New Roman"/>
        <family val="1"/>
        <charset val="204"/>
      </rPr>
      <t>2201040 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преси, розвитку наукової інфраструктури, наукових об'єктів, що становлять національне надбання, забезпечення діяльності Державного фонду фундаментальних досліджень</t>
    </r>
  </si>
  <si>
    <t xml:space="preserv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______________)      </t>
  </si>
  <si>
    <t>(грн.)</t>
  </si>
  <si>
    <t>Найменування</t>
  </si>
  <si>
    <t>код</t>
  </si>
  <si>
    <t>Усього на рік</t>
  </si>
  <si>
    <t>Разом</t>
  </si>
  <si>
    <t>Загальний фонд</t>
  </si>
  <si>
    <t>Спеціальний фонд</t>
  </si>
  <si>
    <t>Надходження - усього</t>
  </si>
  <si>
    <t>х</t>
  </si>
  <si>
    <t>Надходження коштів із загального фонду бюджету</t>
  </si>
  <si>
    <t>Надходження коштів із спеціального фонду бюджету, у т.ч.</t>
  </si>
  <si>
    <t>надходження від плати за послуги ,що  надаються бюджетними установами згідно із законодавством</t>
  </si>
  <si>
    <t xml:space="preserve">    Плата за послуги ,що надаються бюджетними установами згідно з їх основною діяльністю</t>
  </si>
  <si>
    <r>
      <t xml:space="preserve">  </t>
    </r>
    <r>
      <rPr>
        <sz val="8"/>
        <rFont val="Times New Roman"/>
        <family val="1"/>
        <charset val="204"/>
      </rPr>
      <t>Надходження бюджетних установ від додаткової (господарської)діяльності</t>
    </r>
  </si>
  <si>
    <t xml:space="preserve">  Плата за оренду майна бюджетних установ</t>
  </si>
  <si>
    <t>Надходження бюджетних установ від реалізації в установленому порядку майна(крім нерухомого майна)</t>
  </si>
  <si>
    <t>інші джерела власних надходжень бюджетних установ</t>
  </si>
  <si>
    <t>Благодійні внески,гранти та дарунки</t>
  </si>
  <si>
    <t xml:space="preserve">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
</t>
  </si>
  <si>
    <t xml:space="preserve">-інші надходження </t>
  </si>
  <si>
    <t>-інші доходи</t>
  </si>
  <si>
    <t xml:space="preserve">Фінансування </t>
  </si>
  <si>
    <t>Фінансування за активними операціями</t>
  </si>
  <si>
    <t>на початок періоду</t>
  </si>
  <si>
    <t>- повернення кредитів до бюджету</t>
  </si>
  <si>
    <t>ВИДАТКИ  ТА НАДАННЯ КРЕДИТІВ-Усього</t>
  </si>
  <si>
    <t>Поточні видатки</t>
  </si>
  <si>
    <t xml:space="preserve">Оплата праці  </t>
  </si>
  <si>
    <t xml:space="preserve">         Заробітна плата</t>
  </si>
  <si>
    <t xml:space="preserve">         Грошове забезпечення військовослужбовців         </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</si>
  <si>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</si>
  <si>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</si>
  <si>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</si>
  <si>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 </t>
  </si>
  <si>
    <t>Продукти харчування </t>
  </si>
  <si>
    <t>Оплата послуг (крім комунальних)</t>
  </si>
  <si>
    <t>Видатки на відрядження </t>
  </si>
  <si>
    <t>Видатки та заходи спеціального призначення</t>
  </si>
  <si>
    <t>Оплата комунальних послуг та енергоносіїв </t>
  </si>
  <si>
    <t>Оплата теплопостачання </t>
  </si>
  <si>
    <t>Оплата водопостачання та водовідведення </t>
  </si>
  <si>
    <t>Оплата електроенергії  </t>
  </si>
  <si>
    <t>Оплата природного газу </t>
  </si>
  <si>
    <t>Оплата інших енергоносіїв </t>
  </si>
  <si>
    <t xml:space="preserve">Оплата енергосервісу </t>
  </si>
  <si>
    <t>Дослідження і розробки, окремі заходи по реалізації державних (регіональних) програм  </t>
  </si>
  <si>
    <t>Дослідження і розробки, окремі заходи розвитку по реалізації державних (регіональних) програм  </t>
  </si>
  <si>
    <t>Окремі заходи по реалізації державних (регіональних) програм, не віднесені до заходів розвитку </t>
  </si>
  <si>
    <t>Обслуговування боргових зобов'язань</t>
  </si>
  <si>
    <t>Обслуговування внутрішніх боргових зобов’язань</t>
  </si>
  <si>
    <t>Обслуговування зовнішніх боргових зобов’язань</t>
  </si>
  <si>
    <r>
      <t>Поточні трансферти</t>
    </r>
    <r>
      <rPr>
        <i/>
        <sz val="8"/>
        <color indexed="8"/>
        <rFont val="Times New Roman"/>
        <family val="1"/>
        <charset val="204"/>
      </rPr>
      <t> </t>
    </r>
  </si>
  <si>
    <t xml:space="preserve">Субсидії та поточні трансферти підприємствам (установам, організаціям) </t>
  </si>
  <si>
    <t>Поточні трансферти органам державного управління інших рівнів </t>
  </si>
  <si>
    <t>Поточні трансферти урядам іноземних держав  та міжнародним організаціям</t>
  </si>
  <si>
    <t>Соціальне забезпечення </t>
  </si>
  <si>
    <t>Виплата пенсій і допомоги </t>
  </si>
  <si>
    <t>Стипендії </t>
  </si>
  <si>
    <t>Інші виплати населенню </t>
  </si>
  <si>
    <t>Інші поточні видатки</t>
  </si>
  <si>
    <r>
      <t>Капітальні видатки</t>
    </r>
    <r>
      <rPr>
        <sz val="8"/>
        <color indexed="8"/>
        <rFont val="Times New Roman"/>
        <family val="1"/>
        <charset val="204"/>
      </rPr>
      <t> </t>
    </r>
  </si>
  <si>
    <r>
      <t>Придбання основного капіталу</t>
    </r>
    <r>
      <rPr>
        <sz val="8"/>
        <color indexed="8"/>
        <rFont val="Times New Roman"/>
        <family val="1"/>
        <charset val="204"/>
      </rPr>
      <t> </t>
    </r>
  </si>
  <si>
    <t>Придбання обладнання і предметів довгострокового користування </t>
  </si>
  <si>
    <t>Капітальне будівництво (придбання) </t>
  </si>
  <si>
    <t>Капітальне будівництво (придбання) житла </t>
  </si>
  <si>
    <t>Капітальне будівництво (придбання) інших об’єктів </t>
  </si>
  <si>
    <t>Капітальний ремонт </t>
  </si>
  <si>
    <t>Капітальний ремонт житлового фонду (приміщень)</t>
  </si>
  <si>
    <t>Капітальний ремонт інших об'єктів </t>
  </si>
  <si>
    <t>Реконструкція та реставрація </t>
  </si>
  <si>
    <t>Реконструкція житлового фонду (приміщень)</t>
  </si>
  <si>
    <t>Реконструкція та реставрація інших об'єктів </t>
  </si>
  <si>
    <t>Реставрація пам'яток культури, історії та архітектури </t>
  </si>
  <si>
    <t>Створення державних запасів і резервів </t>
  </si>
  <si>
    <t>Придбання землі та нематеріальних активів  </t>
  </si>
  <si>
    <r>
      <t>Капітальні трансферти</t>
    </r>
    <r>
      <rPr>
        <sz val="8"/>
        <color indexed="8"/>
        <rFont val="Times New Roman"/>
        <family val="1"/>
        <charset val="204"/>
      </rPr>
      <t> </t>
    </r>
  </si>
  <si>
    <t>Капітальні трансферти підприємствам (установам, організаціям) </t>
  </si>
  <si>
    <t>Капітальні трансферти органам державного управління інших рівнів </t>
  </si>
  <si>
    <t>Капітальні трансферти урядам  іноземних держав та міжнародним організаціям</t>
  </si>
  <si>
    <t>Капітальні трансферти населенню </t>
  </si>
  <si>
    <r>
      <t>Надання внутрішніх кредитів</t>
    </r>
    <r>
      <rPr>
        <sz val="8"/>
        <color indexed="8"/>
        <rFont val="Times New Roman"/>
        <family val="1"/>
        <charset val="204"/>
      </rPr>
      <t> </t>
    </r>
  </si>
  <si>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</si>
  <si>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</si>
  <si>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</si>
  <si>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r>
      <t xml:space="preserve">        Надання зовнішніх кредитів</t>
    </r>
    <r>
      <rPr>
        <sz val="8"/>
        <color indexed="8"/>
        <rFont val="Times New Roman"/>
        <family val="1"/>
        <charset val="204"/>
      </rPr>
      <t> </t>
    </r>
  </si>
  <si>
    <r>
      <t>Нерозподілені видатки</t>
    </r>
    <r>
      <rPr>
        <sz val="8"/>
        <color indexed="8"/>
        <rFont val="Times New Roman"/>
        <family val="1"/>
        <charset val="204"/>
      </rPr>
      <t> </t>
    </r>
  </si>
  <si>
    <r>
      <t xml:space="preserve">* </t>
    </r>
    <r>
      <rPr>
        <sz val="7"/>
        <rFont val="Times New Roman"/>
        <family val="1"/>
        <charset val="204"/>
      </rPr>
      <t>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r>
      <rPr>
        <sz val="7"/>
        <color indexed="8"/>
        <rFont val="Times New Roman"/>
        <family val="1"/>
        <charset val="204"/>
      </rPr>
      <t xml:space="preserve"> </t>
    </r>
  </si>
  <si>
    <t>**сума проставляється за кодом відповідно до класифікації кредитування бюджету та не враховується у рядку "Надходження - усього"</t>
  </si>
  <si>
    <t xml:space="preserve">                             Ректор</t>
  </si>
  <si>
    <t>Є.І.Сокол</t>
  </si>
  <si>
    <t xml:space="preserve">                             Начальник планово-фінансового відділу</t>
  </si>
  <si>
    <t>Н.М.Горбатенко</t>
  </si>
  <si>
    <t>"      "         2017  р.</t>
  </si>
  <si>
    <t>ЗАТВЕРДЖЕНО</t>
  </si>
  <si>
    <t>Наказ Міністерства фінансів України 28.01.2002 №57</t>
  </si>
  <si>
    <t>(у редакції наказу Міністерства фінансів України</t>
  </si>
  <si>
    <t>від 04.12.2015  №1118)</t>
  </si>
  <si>
    <r>
      <t>Затверджений у сумі</t>
    </r>
    <r>
      <rPr>
        <sz val="8"/>
        <rFont val="Arial Cyr"/>
        <charset val="204"/>
      </rPr>
      <t xml:space="preserve"> 26299800 грн</t>
    </r>
  </si>
  <si>
    <t>двадцять шість млн.двісті девяносто девять тис.вісімсот грн</t>
  </si>
  <si>
    <t xml:space="preserve">  (сума літерами і цифрами)</t>
  </si>
  <si>
    <t>Заступник Міністра</t>
  </si>
  <si>
    <t>(посада)</t>
  </si>
  <si>
    <t xml:space="preserve"> План використання бюджетних коштів</t>
  </si>
  <si>
    <t>на    2017 р.</t>
  </si>
  <si>
    <t xml:space="preserve"> 02071180  Національний технічний університет "Харківський політехнічний інститут"  </t>
  </si>
  <si>
    <r>
      <t xml:space="preserve">вид бюджету           </t>
    </r>
    <r>
      <rPr>
        <b/>
        <sz val="10"/>
        <rFont val="Times New Roman"/>
        <family val="1"/>
        <charset val="204"/>
      </rPr>
      <t xml:space="preserve">                          </t>
    </r>
    <r>
      <rPr>
        <b/>
        <u/>
        <sz val="10"/>
        <rFont val="Times New Roman"/>
        <family val="1"/>
        <charset val="204"/>
      </rPr>
      <t>Державний</t>
    </r>
  </si>
  <si>
    <r>
      <t>код та назва відомчої класифікації видатків та кредитування  бюджету</t>
    </r>
    <r>
      <rPr>
        <b/>
        <sz val="10"/>
        <rFont val="Times New Roman"/>
        <family val="1"/>
        <charset val="204"/>
      </rPr>
      <t xml:space="preserve"> 220 Міністерство освіти і науки України  </t>
    </r>
  </si>
  <si>
    <t>код та назва програмної класифікації видатків та кредитування державного бюджету   2201040 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преси, розвитку наукової інфраструктури, наукових об'єктів, що становлять національне надбання, забезпечення діяльності Державного фонду фундаментальних досліджень</t>
  </si>
  <si>
    <t xml:space="preserv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______________)      </t>
  </si>
  <si>
    <r>
      <t xml:space="preserve">код економічної класифікації видатків/ код класифікації кредитування </t>
    </r>
    <r>
      <rPr>
        <b/>
        <u/>
        <sz val="8"/>
        <rFont val="Times New Roman"/>
        <family val="1"/>
        <charset val="204"/>
      </rPr>
      <t xml:space="preserve"> 2281</t>
    </r>
  </si>
  <si>
    <t>№п\п</t>
  </si>
  <si>
    <t>Показники</t>
  </si>
  <si>
    <t>1</t>
  </si>
  <si>
    <t>1.1</t>
  </si>
  <si>
    <t xml:space="preserve">        Грошове забезпечення військовослужбовців       </t>
  </si>
  <si>
    <r>
      <t>Поточні трансферти</t>
    </r>
    <r>
      <rPr>
        <i/>
        <sz val="10"/>
        <color indexed="8"/>
        <rFont val="Times New Roman"/>
        <family val="1"/>
        <charset val="204"/>
      </rPr>
      <t> </t>
    </r>
  </si>
  <si>
    <t>1.2</t>
  </si>
  <si>
    <r>
      <t>Капітальні видатки</t>
    </r>
    <r>
      <rPr>
        <sz val="10"/>
        <color indexed="8"/>
        <rFont val="Times New Roman"/>
        <family val="1"/>
        <charset val="204"/>
      </rPr>
      <t> </t>
    </r>
  </si>
  <si>
    <t>Придбання основного капіталу </t>
  </si>
  <si>
    <t>Капітальні трансферти </t>
  </si>
  <si>
    <t>1.3</t>
  </si>
  <si>
    <r>
      <t>Надання внутрішніх кредитів</t>
    </r>
    <r>
      <rPr>
        <sz val="10"/>
        <color indexed="8"/>
        <rFont val="Times New Roman"/>
        <family val="1"/>
        <charset val="204"/>
      </rPr>
      <t> </t>
    </r>
  </si>
  <si>
    <t>1.4</t>
  </si>
  <si>
    <r>
      <t>Надання зовнішніх кредитів</t>
    </r>
    <r>
      <rPr>
        <sz val="10"/>
        <color indexed="8"/>
        <rFont val="Times New Roman"/>
        <family val="1"/>
        <charset val="204"/>
      </rPr>
      <t> </t>
    </r>
  </si>
  <si>
    <t>В.О.Ректора</t>
  </si>
  <si>
    <t>А.П.Марченко</t>
  </si>
  <si>
    <t>Начальник ПФВ</t>
  </si>
  <si>
    <t>"      "                2017   р.</t>
  </si>
  <si>
    <r>
      <t>Затверджений у сумі</t>
    </r>
    <r>
      <rPr>
        <sz val="8"/>
        <rFont val="Arial Cyr"/>
        <charset val="204"/>
      </rPr>
      <t xml:space="preserve"> 320000 грн</t>
    </r>
  </si>
  <si>
    <t>триста двадцять тис. грн.</t>
  </si>
  <si>
    <r>
      <t xml:space="preserve">код економічної класифікації видатків/ код класифікації кредитування </t>
    </r>
    <r>
      <rPr>
        <b/>
        <u/>
        <sz val="8"/>
        <rFont val="Times New Roman"/>
        <family val="1"/>
        <charset val="204"/>
      </rPr>
      <t xml:space="preserve"> 3210</t>
    </r>
  </si>
  <si>
    <t>Ректор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</si>
</sst>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_-* #,##0_р_._-;\-* #,##0_р_._-;_-* &quot;-&quot;??_р_._-;_-@_-"/>
  </numFmts>
  <fonts count="50" x14ac:knownFonts="1">
    <font>
      <sz val="10"/>
      <name val="Arial Cyr"/>
      <charset val="204"/>
    </font>
    <font>
      <sz val="10"/>
      <name val="Arial Cyr"/>
      <charset val="204"/>
    </font>
    <font>
      <sz val="6"/>
      <name val="Arial Cyr"/>
      <charset val="204"/>
    </font>
    <font>
      <sz val="9"/>
      <name val="Arial Cyr"/>
      <charset val="204"/>
    </font>
    <font>
      <sz val="7"/>
      <name val="Arial Cyr"/>
      <charset val="204"/>
    </font>
    <font>
      <sz val="7"/>
      <name val="Times New Roman"/>
      <family val="1"/>
      <charset val="204"/>
    </font>
    <font>
      <sz val="8"/>
      <name val="Arial Cyr"/>
      <charset val="204"/>
    </font>
    <font>
      <b/>
      <sz val="10"/>
      <name val="Arial Cyr"/>
      <charset val="204"/>
    </font>
    <font>
      <b/>
      <sz val="12"/>
      <name val="Arial Cyr"/>
      <charset val="204"/>
    </font>
    <font>
      <b/>
      <sz val="16"/>
      <name val="Times New Roman"/>
      <family val="1"/>
      <charset val="204"/>
    </font>
    <font>
      <b/>
      <u/>
      <sz val="11"/>
      <name val="Arial"/>
      <family val="2"/>
      <charset val="204"/>
    </font>
    <font>
      <b/>
      <sz val="8"/>
      <name val="Times New Roman"/>
      <family val="1"/>
      <charset val="204"/>
    </font>
    <font>
      <b/>
      <sz val="10"/>
      <name val="Times New Roman"/>
      <family val="1"/>
      <charset val="204"/>
    </font>
    <font>
      <b/>
      <u/>
      <sz val="10"/>
      <name val="Times New Roman"/>
      <family val="1"/>
      <charset val="204"/>
    </font>
    <font>
      <b/>
      <u/>
      <sz val="9"/>
      <name val="Arial"/>
      <family val="2"/>
      <charset val="204"/>
    </font>
    <font>
      <b/>
      <sz val="9"/>
      <name val="Times New Roman"/>
      <family val="1"/>
      <charset val="204"/>
    </font>
    <font>
      <b/>
      <u/>
      <sz val="8"/>
      <name val="Times New Roman"/>
      <family val="1"/>
      <charset val="204"/>
    </font>
    <font>
      <b/>
      <sz val="7"/>
      <name val="Arial Cyr"/>
      <charset val="204"/>
    </font>
    <font>
      <b/>
      <sz val="8"/>
      <name val="Arial"/>
      <family val="2"/>
      <charset val="204"/>
    </font>
    <font>
      <i/>
      <sz val="9"/>
      <name val="Times New Roman"/>
      <family val="1"/>
      <charset val="204"/>
    </font>
    <font>
      <sz val="9"/>
      <name val="Times New Roman"/>
      <family val="1"/>
      <charset val="204"/>
    </font>
    <font>
      <sz val="8"/>
      <name val="Times New Roman"/>
      <family val="1"/>
      <charset val="204"/>
    </font>
    <font>
      <i/>
      <sz val="9"/>
      <name val="Arial Cyr"/>
      <charset val="204"/>
    </font>
    <font>
      <b/>
      <sz val="8"/>
      <name val="Times New Roman Cyr"/>
      <family val="1"/>
      <charset val="204"/>
    </font>
    <font>
      <b/>
      <i/>
      <sz val="8"/>
      <name val="Times New Roman Cyr"/>
      <charset val="204"/>
    </font>
    <font>
      <b/>
      <i/>
      <sz val="8"/>
      <name val="Times New Roman"/>
      <family val="1"/>
      <charset val="204"/>
    </font>
    <font>
      <b/>
      <i/>
      <sz val="8"/>
      <name val="Arial Cyr"/>
      <charset val="204"/>
    </font>
    <font>
      <sz val="8"/>
      <name val="Times New Roman Cyr"/>
      <family val="1"/>
      <charset val="204"/>
    </font>
    <font>
      <sz val="8"/>
      <color indexed="8"/>
      <name val="Times New Roman"/>
      <family val="1"/>
      <charset val="204"/>
    </font>
    <font>
      <b/>
      <i/>
      <sz val="8"/>
      <color indexed="8"/>
      <name val="Times New Roman"/>
      <family val="1"/>
      <charset val="204"/>
    </font>
    <font>
      <i/>
      <sz val="8"/>
      <color indexed="8"/>
      <name val="Times New Roman"/>
      <family val="1"/>
      <charset val="204"/>
    </font>
    <font>
      <b/>
      <sz val="8"/>
      <color indexed="8"/>
      <name val="Times New Roman"/>
      <family val="1"/>
      <charset val="204"/>
    </font>
    <font>
      <i/>
      <sz val="8"/>
      <name val="Times New Roman"/>
      <family val="1"/>
      <charset val="204"/>
    </font>
    <font>
      <i/>
      <sz val="8"/>
      <name val="Arial Cyr"/>
      <charset val="204"/>
    </font>
    <font>
      <sz val="7"/>
      <color indexed="8"/>
      <name val="Times New Roman"/>
      <family val="1"/>
      <charset val="204"/>
    </font>
    <font>
      <u/>
      <sz val="10"/>
      <name val="Arial Cyr"/>
      <charset val="204"/>
    </font>
    <font>
      <sz val="12"/>
      <name val="Arial Cyr"/>
      <charset val="204"/>
    </font>
    <font>
      <u/>
      <sz val="8.5"/>
      <name val="Arial Cyr"/>
      <charset val="204"/>
    </font>
    <font>
      <sz val="5"/>
      <name val="Arial Cyr"/>
      <charset val="204"/>
    </font>
    <font>
      <b/>
      <sz val="14"/>
      <name val="Arial Cyr"/>
      <charset val="204"/>
    </font>
    <font>
      <sz val="10"/>
      <name val="Times New Roman"/>
      <family val="1"/>
      <charset val="204"/>
    </font>
    <font>
      <b/>
      <sz val="10"/>
      <name val="Times New Roman Cyr"/>
      <family val="1"/>
      <charset val="204"/>
    </font>
    <font>
      <b/>
      <i/>
      <sz val="10"/>
      <name val="Times New Roman Cyr"/>
      <charset val="204"/>
    </font>
    <font>
      <sz val="10"/>
      <name val="Times New Roman Cyr"/>
      <family val="1"/>
      <charset val="204"/>
    </font>
    <font>
      <sz val="10"/>
      <color indexed="8"/>
      <name val="Times New Roman"/>
      <family val="1"/>
      <charset val="204"/>
    </font>
    <font>
      <b/>
      <i/>
      <sz val="10"/>
      <color indexed="8"/>
      <name val="Times New Roman"/>
      <family val="1"/>
      <charset val="204"/>
    </font>
    <font>
      <sz val="10"/>
      <name val="Arial"/>
      <family val="2"/>
      <charset val="204"/>
    </font>
    <font>
      <i/>
      <sz val="10"/>
      <color indexed="8"/>
      <name val="Times New Roman"/>
      <family val="1"/>
      <charset val="204"/>
    </font>
    <font>
      <b/>
      <sz val="10"/>
      <color indexed="8"/>
      <name val="Times New Roman"/>
      <family val="1"/>
      <charset val="204"/>
    </font>
    <font>
      <sz val="9"/>
      <name val="Arial"/>
      <family val="2"/>
      <charset val="204"/>
    </font>
  </fonts>
  <fills count="2">
    <fill>
      <patternFill patternType="none"/>
    </fill>
    <fill>
      <patternFill patternType="gray125"/>
    </fill>
  </fills>
  <borders count="1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8"/>
      </left>
      <right style="thin">
        <color indexed="8"/>
      </right>
      <top style="thin">
        <color indexed="8"/>
      </top>
      <bottom/>
      <diagonal/>
    </border>
  </borders>
  <cellStyleXfs count="2">
    <xf numFmtId="0" fontId="0" fillId="0" borderId="0"/>
    <xf numFmtId="164" fontId="1" fillId="0" borderId="0" applyFont="0" applyFill="0" applyBorder="0" applyAlignment="0" applyProtection="0"/>
  </cellStyleXfs>
  <cellXfs count="142">
    <xf numFmtId="0" fontId="0" fillId="0" borderId="0" xfId="0"/>
    <xf numFmtId="0" fontId="2" fillId="0" borderId="0" xfId="0" applyFont="1" applyAlignment="1">
      <alignment horizontal="left" vertical="justify" wrapText="1"/>
    </xf>
    <xf numFmtId="0" fontId="2" fillId="0" borderId="0" xfId="0" applyFont="1" applyAlignment="1">
      <alignment horizontal="left" vertical="justify"/>
    </xf>
    <xf numFmtId="165" fontId="3" fillId="0" borderId="1" xfId="1" applyNumberFormat="1" applyFont="1" applyBorder="1"/>
    <xf numFmtId="0" fontId="0" fillId="0" borderId="1" xfId="0" applyBorder="1"/>
    <xf numFmtId="0" fontId="4" fillId="0" borderId="1" xfId="0" applyFont="1" applyFill="1" applyBorder="1" applyAlignment="1">
      <alignment horizontal="left" wrapText="1"/>
    </xf>
    <xf numFmtId="0" fontId="4" fillId="0" borderId="2" xfId="0" applyFont="1" applyBorder="1" applyAlignment="1">
      <alignment horizontal="center"/>
    </xf>
    <xf numFmtId="0" fontId="3" fillId="0" borderId="1" xfId="0" applyFont="1" applyBorder="1"/>
    <xf numFmtId="0" fontId="0" fillId="0" borderId="1" xfId="0" applyBorder="1" applyAlignment="1">
      <alignment horizontal="center"/>
    </xf>
    <xf numFmtId="0" fontId="5" fillId="0" borderId="0" xfId="0" applyFont="1" applyAlignment="1">
      <alignment horizontal="justify"/>
    </xf>
    <xf numFmtId="0" fontId="6" fillId="0" borderId="0" xfId="0" applyFont="1"/>
    <xf numFmtId="0" fontId="6" fillId="0" borderId="1" xfId="0" applyFont="1" applyBorder="1"/>
    <xf numFmtId="0" fontId="7" fillId="0" borderId="0" xfId="0" applyFont="1" applyAlignment="1">
      <alignment horizontal="center"/>
    </xf>
    <xf numFmtId="0" fontId="8" fillId="0" borderId="0" xfId="0" applyFont="1" applyAlignment="1">
      <alignment horizontal="center"/>
    </xf>
    <xf numFmtId="0" fontId="9" fillId="0" borderId="0" xfId="0" applyFont="1" applyBorder="1" applyAlignment="1">
      <alignment horizontal="center"/>
    </xf>
    <xf numFmtId="0" fontId="10" fillId="0" borderId="0" xfId="0" applyFont="1" applyAlignment="1">
      <alignment horizontal="center" wrapText="1"/>
    </xf>
    <xf numFmtId="0" fontId="11" fillId="0" borderId="0" xfId="0" applyFont="1" applyAlignment="1"/>
    <xf numFmtId="0" fontId="11" fillId="0" borderId="0" xfId="0" applyFont="1" applyAlignment="1">
      <alignment horizontal="left" wrapText="1"/>
    </xf>
    <xf numFmtId="0" fontId="7" fillId="0" borderId="0" xfId="0" applyFont="1"/>
    <xf numFmtId="0" fontId="0" fillId="0" borderId="0" xfId="0" applyAlignment="1">
      <alignment horizontal="right"/>
    </xf>
    <xf numFmtId="0" fontId="7" fillId="0" borderId="3" xfId="0" applyFont="1" applyBorder="1" applyAlignment="1">
      <alignment horizontal="center"/>
    </xf>
    <xf numFmtId="0" fontId="7" fillId="0" borderId="3" xfId="0" applyFont="1" applyBorder="1" applyAlignment="1">
      <alignment horizontal="center"/>
    </xf>
    <xf numFmtId="0" fontId="7" fillId="0" borderId="3" xfId="0" applyFont="1" applyBorder="1"/>
    <xf numFmtId="0" fontId="17" fillId="0" borderId="3" xfId="0" applyFont="1" applyBorder="1" applyAlignment="1">
      <alignment horizontal="center" wrapText="1"/>
    </xf>
    <xf numFmtId="0" fontId="7" fillId="0" borderId="4" xfId="0" applyFont="1" applyBorder="1" applyAlignment="1">
      <alignment horizontal="center"/>
    </xf>
    <xf numFmtId="0" fontId="15" fillId="0" borderId="3" xfId="0" applyFont="1" applyBorder="1" applyAlignment="1">
      <alignment horizontal="center" wrapText="1"/>
    </xf>
    <xf numFmtId="0" fontId="0" fillId="0" borderId="5" xfId="0" applyBorder="1" applyAlignment="1">
      <alignment horizontal="center"/>
    </xf>
    <xf numFmtId="0" fontId="8" fillId="0" borderId="3" xfId="0" applyFont="1" applyBorder="1" applyAlignment="1">
      <alignment horizontal="center"/>
    </xf>
    <xf numFmtId="2" fontId="8" fillId="0" borderId="3" xfId="0" applyNumberFormat="1" applyFont="1" applyBorder="1" applyAlignment="1">
      <alignment horizontal="center"/>
    </xf>
    <xf numFmtId="2" fontId="7" fillId="0" borderId="3" xfId="0" applyNumberFormat="1" applyFont="1" applyBorder="1" applyAlignment="1">
      <alignment horizontal="center"/>
    </xf>
    <xf numFmtId="0" fontId="18" fillId="0" borderId="3" xfId="0" applyFont="1" applyBorder="1" applyAlignment="1">
      <alignment horizontal="left" wrapText="1"/>
    </xf>
    <xf numFmtId="0" fontId="0" fillId="0" borderId="3" xfId="0" applyBorder="1" applyAlignment="1">
      <alignment horizontal="center"/>
    </xf>
    <xf numFmtId="0" fontId="15" fillId="0" borderId="3" xfId="0" applyFont="1" applyBorder="1" applyAlignment="1">
      <alignment wrapText="1"/>
    </xf>
    <xf numFmtId="0" fontId="0" fillId="0" borderId="6" xfId="0" applyBorder="1" applyAlignment="1">
      <alignment horizontal="center"/>
    </xf>
    <xf numFmtId="0" fontId="3" fillId="0" borderId="3" xfId="0" applyNumberFormat="1" applyFont="1" applyBorder="1" applyAlignment="1">
      <alignment horizontal="center"/>
    </xf>
    <xf numFmtId="0" fontId="19" fillId="0" borderId="7" xfId="0" applyFont="1" applyBorder="1" applyAlignment="1">
      <alignment wrapText="1"/>
    </xf>
    <xf numFmtId="0" fontId="20" fillId="0" borderId="3" xfId="0" applyFont="1" applyBorder="1" applyAlignment="1">
      <alignment horizontal="center" wrapText="1"/>
    </xf>
    <xf numFmtId="165" fontId="0" fillId="0" borderId="3" xfId="0" applyNumberFormat="1" applyBorder="1" applyAlignment="1">
      <alignment horizontal="center"/>
    </xf>
    <xf numFmtId="0" fontId="21" fillId="0" borderId="7" xfId="0" applyFont="1" applyBorder="1" applyAlignment="1">
      <alignment horizontal="justify" wrapText="1"/>
    </xf>
    <xf numFmtId="0" fontId="0" fillId="0" borderId="0" xfId="0" applyAlignment="1">
      <alignment horizontal="center"/>
    </xf>
    <xf numFmtId="0" fontId="20" fillId="0" borderId="7" xfId="0" applyFont="1" applyBorder="1" applyAlignment="1">
      <alignment horizontal="justify" wrapText="1"/>
    </xf>
    <xf numFmtId="0" fontId="19" fillId="0" borderId="7" xfId="0" applyFont="1" applyBorder="1" applyAlignment="1">
      <alignment horizontal="justify" wrapText="1"/>
    </xf>
    <xf numFmtId="165" fontId="0" fillId="0" borderId="3" xfId="1" applyNumberFormat="1" applyFont="1" applyBorder="1" applyAlignment="1">
      <alignment horizontal="center"/>
    </xf>
    <xf numFmtId="0" fontId="21" fillId="0" borderId="3" xfId="0" applyFont="1" applyBorder="1" applyAlignment="1">
      <alignment wrapText="1"/>
    </xf>
    <xf numFmtId="0" fontId="21" fillId="0" borderId="3" xfId="0" applyFont="1" applyBorder="1" applyAlignment="1">
      <alignment vertical="justify" wrapText="1"/>
    </xf>
    <xf numFmtId="0" fontId="19" fillId="0" borderId="3" xfId="0" applyFont="1" applyBorder="1" applyAlignment="1">
      <alignment horizontal="justify" wrapText="1"/>
    </xf>
    <xf numFmtId="0" fontId="20" fillId="0" borderId="8" xfId="0" applyFont="1" applyBorder="1" applyAlignment="1">
      <alignment horizontal="center" wrapText="1"/>
    </xf>
    <xf numFmtId="49" fontId="19" fillId="0" borderId="3" xfId="0" applyNumberFormat="1" applyFont="1" applyBorder="1" applyAlignment="1">
      <alignment horizontal="justify" wrapText="1"/>
    </xf>
    <xf numFmtId="49" fontId="19" fillId="0" borderId="7" xfId="0" applyNumberFormat="1" applyFont="1" applyBorder="1" applyAlignment="1">
      <alignment horizontal="justify" wrapText="1"/>
    </xf>
    <xf numFmtId="0" fontId="15" fillId="0" borderId="7" xfId="0" applyFont="1" applyBorder="1" applyAlignment="1">
      <alignment horizontal="left" wrapText="1"/>
    </xf>
    <xf numFmtId="0" fontId="0" fillId="0" borderId="3" xfId="0" applyBorder="1"/>
    <xf numFmtId="0" fontId="20" fillId="0" borderId="0" xfId="0" applyFont="1"/>
    <xf numFmtId="0" fontId="22" fillId="0" borderId="3" xfId="0" applyFont="1" applyBorder="1" applyAlignment="1">
      <alignment horizontal="center"/>
    </xf>
    <xf numFmtId="0" fontId="20" fillId="0" borderId="3" xfId="0" applyFont="1" applyBorder="1" applyAlignment="1">
      <alignment horizontal="left" wrapText="1"/>
    </xf>
    <xf numFmtId="0" fontId="3" fillId="0" borderId="5" xfId="0" applyFont="1" applyBorder="1" applyAlignment="1">
      <alignment horizontal="center"/>
    </xf>
    <xf numFmtId="49" fontId="19" fillId="0" borderId="7" xfId="0" applyNumberFormat="1" applyFont="1" applyBorder="1" applyAlignment="1">
      <alignment horizontal="left" wrapText="1"/>
    </xf>
    <xf numFmtId="0" fontId="3" fillId="0" borderId="3" xfId="0" applyFont="1" applyBorder="1" applyAlignment="1">
      <alignment horizontal="center"/>
    </xf>
    <xf numFmtId="49" fontId="19" fillId="0" borderId="9" xfId="0" applyNumberFormat="1" applyFont="1" applyBorder="1" applyAlignment="1">
      <alignment horizontal="left" wrapText="1"/>
    </xf>
    <xf numFmtId="0" fontId="3" fillId="0" borderId="7" xfId="0" applyFont="1" applyBorder="1" applyAlignment="1">
      <alignment horizontal="center"/>
    </xf>
    <xf numFmtId="0" fontId="23" fillId="0" borderId="10" xfId="0" applyFont="1" applyFill="1" applyBorder="1" applyAlignment="1">
      <alignment horizontal="center" wrapText="1"/>
    </xf>
    <xf numFmtId="0" fontId="20" fillId="0" borderId="7" xfId="0" applyFont="1" applyBorder="1" applyAlignment="1">
      <alignment horizontal="center" wrapText="1"/>
    </xf>
    <xf numFmtId="0" fontId="23" fillId="0" borderId="3" xfId="0" applyFont="1" applyFill="1" applyBorder="1" applyAlignment="1">
      <alignment horizontal="center" wrapText="1"/>
    </xf>
    <xf numFmtId="0" fontId="15" fillId="0" borderId="7" xfId="0" applyFont="1" applyBorder="1" applyAlignment="1">
      <alignment horizontal="center" wrapText="1"/>
    </xf>
    <xf numFmtId="0" fontId="24" fillId="0" borderId="3" xfId="0" applyFont="1" applyFill="1" applyBorder="1" applyAlignment="1">
      <alignment wrapText="1"/>
    </xf>
    <xf numFmtId="0" fontId="25" fillId="0" borderId="7" xfId="0" applyFont="1" applyBorder="1" applyAlignment="1">
      <alignment horizontal="center" wrapText="1"/>
    </xf>
    <xf numFmtId="0" fontId="26" fillId="0" borderId="3" xfId="0" applyFont="1" applyBorder="1" applyAlignment="1">
      <alignment horizontal="center"/>
    </xf>
    <xf numFmtId="0" fontId="27" fillId="0" borderId="3" xfId="0" applyFont="1" applyFill="1" applyBorder="1" applyAlignment="1">
      <alignment wrapText="1"/>
    </xf>
    <xf numFmtId="0" fontId="21" fillId="0" borderId="7" xfId="0" applyFont="1" applyBorder="1" applyAlignment="1">
      <alignment horizontal="center" wrapText="1"/>
    </xf>
    <xf numFmtId="0" fontId="6" fillId="0" borderId="3" xfId="0" applyFont="1" applyBorder="1" applyAlignment="1">
      <alignment horizontal="center"/>
    </xf>
    <xf numFmtId="0" fontId="28" fillId="0" borderId="11" xfId="0" applyFont="1" applyBorder="1" applyAlignment="1">
      <alignment wrapText="1"/>
    </xf>
    <xf numFmtId="0" fontId="29" fillId="0" borderId="11" xfId="0" applyFont="1" applyBorder="1" applyAlignment="1">
      <alignment wrapText="1"/>
    </xf>
    <xf numFmtId="0" fontId="30" fillId="0" borderId="11" xfId="0" applyFont="1" applyBorder="1" applyAlignment="1">
      <alignment wrapText="1"/>
    </xf>
    <xf numFmtId="0" fontId="11" fillId="0" borderId="12" xfId="0" applyFont="1" applyBorder="1" applyAlignment="1">
      <alignment horizontal="center" wrapText="1"/>
    </xf>
    <xf numFmtId="0" fontId="11" fillId="0" borderId="7" xfId="0" applyFont="1" applyBorder="1" applyAlignment="1">
      <alignment horizontal="center" wrapText="1"/>
    </xf>
    <xf numFmtId="0" fontId="31" fillId="0" borderId="11" xfId="0" applyFont="1" applyBorder="1" applyAlignment="1">
      <alignment wrapText="1"/>
    </xf>
    <xf numFmtId="0" fontId="21" fillId="0" borderId="4" xfId="0" applyFont="1" applyBorder="1" applyAlignment="1">
      <alignment horizontal="center" wrapText="1"/>
    </xf>
    <xf numFmtId="0" fontId="21" fillId="0" borderId="3" xfId="0" applyFont="1" applyBorder="1" applyAlignment="1">
      <alignment horizontal="center" vertical="top" wrapText="1"/>
    </xf>
    <xf numFmtId="0" fontId="26" fillId="0" borderId="5" xfId="0" applyFont="1" applyBorder="1" applyAlignment="1">
      <alignment horizontal="center"/>
    </xf>
    <xf numFmtId="0" fontId="6" fillId="0" borderId="5" xfId="0" applyFont="1" applyBorder="1" applyAlignment="1">
      <alignment horizontal="center"/>
    </xf>
    <xf numFmtId="0" fontId="32" fillId="0" borderId="9" xfId="0" applyFont="1" applyBorder="1" applyAlignment="1">
      <alignment horizontal="center" wrapText="1"/>
    </xf>
    <xf numFmtId="0" fontId="33" fillId="0" borderId="3" xfId="0" applyFont="1" applyBorder="1" applyAlignment="1">
      <alignment horizontal="center"/>
    </xf>
    <xf numFmtId="0" fontId="28" fillId="0" borderId="11" xfId="0" applyFont="1" applyBorder="1" applyAlignment="1">
      <alignment horizontal="left" wrapText="1"/>
    </xf>
    <xf numFmtId="0" fontId="32" fillId="0" borderId="7" xfId="0" applyFont="1" applyBorder="1" applyAlignment="1">
      <alignment horizontal="center" wrapText="1"/>
    </xf>
    <xf numFmtId="0" fontId="31" fillId="0" borderId="11" xfId="0" applyFont="1" applyBorder="1" applyAlignment="1">
      <alignment horizontal="left" wrapText="1"/>
    </xf>
    <xf numFmtId="0" fontId="30" fillId="0" borderId="11" xfId="0" applyFont="1" applyBorder="1" applyAlignment="1">
      <alignment horizontal="left" wrapText="1"/>
    </xf>
    <xf numFmtId="0" fontId="21" fillId="0" borderId="7" xfId="0" applyFont="1" applyFill="1" applyBorder="1" applyAlignment="1">
      <alignment horizontal="center" wrapText="1"/>
    </xf>
    <xf numFmtId="0" fontId="34" fillId="0" borderId="0" xfId="0" applyFont="1" applyAlignment="1">
      <alignment horizontal="left" wrapText="1"/>
    </xf>
    <xf numFmtId="0" fontId="5" fillId="0" borderId="0" xfId="0" applyFont="1" applyBorder="1" applyAlignment="1">
      <alignment horizontal="left"/>
    </xf>
    <xf numFmtId="0" fontId="1" fillId="0" borderId="0" xfId="0" applyFont="1"/>
    <xf numFmtId="0" fontId="0" fillId="0" borderId="0" xfId="0" applyBorder="1"/>
    <xf numFmtId="0" fontId="35" fillId="0" borderId="0" xfId="0" applyFont="1" applyBorder="1"/>
    <xf numFmtId="0" fontId="0" fillId="0" borderId="0" xfId="0" applyFont="1" applyAlignment="1"/>
    <xf numFmtId="0" fontId="1" fillId="0" borderId="0" xfId="0" applyFont="1" applyAlignment="1"/>
    <xf numFmtId="0" fontId="36" fillId="0" borderId="0" xfId="0" applyFont="1" applyAlignment="1">
      <alignment horizontal="right"/>
    </xf>
    <xf numFmtId="0" fontId="37" fillId="0" borderId="0" xfId="0" applyFont="1" applyBorder="1" applyAlignment="1">
      <alignment horizontal="left" wrapText="1"/>
    </xf>
    <xf numFmtId="0" fontId="36" fillId="0" borderId="0" xfId="0" applyFont="1" applyBorder="1" applyAlignment="1">
      <alignment horizontal="right"/>
    </xf>
    <xf numFmtId="0" fontId="6" fillId="0" borderId="0" xfId="0" applyFont="1" applyAlignment="1">
      <alignment horizontal="center"/>
    </xf>
    <xf numFmtId="0" fontId="6" fillId="0" borderId="0" xfId="0" applyFont="1" applyAlignment="1">
      <alignment horizontal="left"/>
    </xf>
    <xf numFmtId="0" fontId="7" fillId="0" borderId="0" xfId="0" applyFont="1" applyBorder="1"/>
    <xf numFmtId="0" fontId="6" fillId="0" borderId="0" xfId="0" applyFont="1" applyBorder="1"/>
    <xf numFmtId="0" fontId="1" fillId="0" borderId="0" xfId="0" applyFont="1" applyBorder="1"/>
    <xf numFmtId="0" fontId="4" fillId="0" borderId="0" xfId="0" applyFont="1" applyBorder="1" applyAlignment="1">
      <alignment vertical="justify"/>
    </xf>
    <xf numFmtId="0" fontId="4" fillId="0" borderId="0" xfId="0" applyFont="1" applyBorder="1" applyAlignment="1">
      <alignment horizontal="center"/>
    </xf>
    <xf numFmtId="0" fontId="4" fillId="0" borderId="0" xfId="0" applyFont="1"/>
    <xf numFmtId="0" fontId="38" fillId="0" borderId="0" xfId="0" applyFont="1" applyBorder="1"/>
    <xf numFmtId="14" fontId="0" fillId="0" borderId="1" xfId="0" applyNumberFormat="1" applyBorder="1" applyAlignment="1">
      <alignment horizontal="center"/>
    </xf>
    <xf numFmtId="0" fontId="6" fillId="0" borderId="0" xfId="0" applyFont="1" applyBorder="1" applyAlignment="1">
      <alignment horizontal="center"/>
    </xf>
    <xf numFmtId="0" fontId="0" fillId="0" borderId="0" xfId="0" applyBorder="1" applyAlignment="1">
      <alignment horizontal="center"/>
    </xf>
    <xf numFmtId="0" fontId="39"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xf>
    <xf numFmtId="0" fontId="40" fillId="0" borderId="0" xfId="0" applyFont="1" applyAlignment="1"/>
    <xf numFmtId="0" fontId="21" fillId="0" borderId="0" xfId="0" applyFont="1" applyAlignment="1"/>
    <xf numFmtId="0" fontId="11" fillId="0" borderId="0" xfId="0" applyFont="1"/>
    <xf numFmtId="0" fontId="16" fillId="0" borderId="0" xfId="0" applyFont="1"/>
    <xf numFmtId="0" fontId="1" fillId="0" borderId="3" xfId="0" applyFont="1" applyBorder="1" applyAlignment="1">
      <alignment horizontal="center"/>
    </xf>
    <xf numFmtId="49" fontId="0" fillId="0" borderId="3" xfId="0" applyNumberFormat="1" applyBorder="1" applyAlignment="1">
      <alignment horizontal="center"/>
    </xf>
    <xf numFmtId="0" fontId="41" fillId="0" borderId="10" xfId="0" applyFont="1" applyFill="1" applyBorder="1" applyAlignment="1">
      <alignment horizontal="center" wrapText="1"/>
    </xf>
    <xf numFmtId="0" fontId="41" fillId="0" borderId="3" xfId="0" applyFont="1" applyFill="1" applyBorder="1" applyAlignment="1">
      <alignment horizontal="center" wrapText="1"/>
    </xf>
    <xf numFmtId="0" fontId="42" fillId="0" borderId="3" xfId="0" applyFont="1" applyFill="1" applyBorder="1" applyAlignment="1">
      <alignment wrapText="1"/>
    </xf>
    <xf numFmtId="0" fontId="43" fillId="0" borderId="3" xfId="0" applyFont="1" applyFill="1" applyBorder="1" applyAlignment="1">
      <alignment wrapText="1"/>
    </xf>
    <xf numFmtId="164" fontId="0" fillId="0" borderId="3" xfId="1" applyFont="1" applyBorder="1" applyAlignment="1">
      <alignment horizontal="center"/>
    </xf>
    <xf numFmtId="0" fontId="44" fillId="0" borderId="11" xfId="0" applyFont="1" applyBorder="1" applyAlignment="1">
      <alignment wrapText="1"/>
    </xf>
    <xf numFmtId="2" fontId="0" fillId="0" borderId="3" xfId="0" applyNumberFormat="1" applyBorder="1" applyAlignment="1">
      <alignment horizontal="center"/>
    </xf>
    <xf numFmtId="0" fontId="45" fillId="0" borderId="11" xfId="0" applyFont="1" applyBorder="1" applyAlignment="1">
      <alignment wrapText="1"/>
    </xf>
    <xf numFmtId="2" fontId="1" fillId="0" borderId="3" xfId="0" applyNumberFormat="1" applyFont="1" applyBorder="1" applyAlignment="1">
      <alignment horizontal="center"/>
    </xf>
    <xf numFmtId="0" fontId="46" fillId="0" borderId="3" xfId="0" applyFont="1" applyBorder="1" applyAlignment="1">
      <alignment horizontal="center" wrapText="1"/>
    </xf>
    <xf numFmtId="0" fontId="0" fillId="0" borderId="3" xfId="0" applyFill="1" applyBorder="1" applyAlignment="1">
      <alignment horizontal="center"/>
    </xf>
    <xf numFmtId="0" fontId="47" fillId="0" borderId="11" xfId="0" applyFont="1" applyBorder="1" applyAlignment="1">
      <alignment wrapText="1"/>
    </xf>
    <xf numFmtId="0" fontId="46" fillId="0" borderId="3" xfId="0" applyFont="1" applyBorder="1" applyAlignment="1">
      <alignment horizontal="justify" wrapText="1"/>
    </xf>
    <xf numFmtId="0" fontId="48" fillId="0" borderId="11" xfId="0" applyFont="1" applyBorder="1" applyAlignment="1">
      <alignment wrapText="1"/>
    </xf>
    <xf numFmtId="0" fontId="49" fillId="0" borderId="3" xfId="0" applyFont="1" applyBorder="1" applyAlignment="1">
      <alignment horizontal="justify" wrapText="1"/>
    </xf>
    <xf numFmtId="0" fontId="49" fillId="0" borderId="3" xfId="0" applyFont="1" applyBorder="1" applyAlignment="1">
      <alignment horizontal="center" wrapText="1"/>
    </xf>
    <xf numFmtId="0" fontId="44" fillId="0" borderId="11" xfId="0" applyFont="1" applyBorder="1" applyAlignment="1">
      <alignment horizontal="left" wrapText="1"/>
    </xf>
    <xf numFmtId="0" fontId="48" fillId="0" borderId="11" xfId="0" applyFont="1" applyBorder="1" applyAlignment="1">
      <alignment horizontal="left" wrapText="1"/>
    </xf>
    <xf numFmtId="0" fontId="47" fillId="0" borderId="11" xfId="0" applyFont="1" applyBorder="1" applyAlignment="1">
      <alignment horizontal="left" wrapText="1"/>
    </xf>
    <xf numFmtId="49" fontId="0" fillId="0" borderId="4" xfId="0" applyNumberFormat="1" applyBorder="1" applyAlignment="1">
      <alignment horizontal="center"/>
    </xf>
    <xf numFmtId="0" fontId="47" fillId="0" borderId="13" xfId="0" applyFont="1" applyBorder="1" applyAlignment="1">
      <alignment horizontal="left" wrapText="1"/>
    </xf>
    <xf numFmtId="0" fontId="46" fillId="0" borderId="4" xfId="0" applyFont="1" applyBorder="1" applyAlignment="1">
      <alignment horizontal="justify" wrapText="1"/>
    </xf>
    <xf numFmtId="0" fontId="0" fillId="0" borderId="4" xfId="0" applyBorder="1" applyAlignment="1">
      <alignment horizontal="center"/>
    </xf>
    <xf numFmtId="0" fontId="48" fillId="0" borderId="3" xfId="0" applyFont="1" applyBorder="1" applyAlignment="1">
      <alignment horizontal="left" wrapText="1"/>
    </xf>
    <xf numFmtId="0" fontId="35" fillId="0" borderId="0" xfId="0" applyFont="1"/>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E96"/>
  <sheetViews>
    <sheetView tabSelected="1" topLeftCell="A52" workbookViewId="0">
      <selection activeCell="C72" sqref="C72"/>
    </sheetView>
  </sheetViews>
  <sheetFormatPr defaultRowHeight="13.2" x14ac:dyDescent="0.25"/>
  <cols>
    <col min="2" max="2" width="47.5546875" customWidth="1"/>
    <col min="3" max="3" width="14.44140625" customWidth="1"/>
    <col min="4" max="4" width="16.5546875" customWidth="1"/>
    <col min="5" max="5" width="13.88671875" customWidth="1"/>
  </cols>
  <sheetData>
    <row r="1" spans="1:5" x14ac:dyDescent="0.25">
      <c r="C1" t="s">
        <v>112</v>
      </c>
    </row>
    <row r="2" spans="1:5" x14ac:dyDescent="0.25">
      <c r="C2" s="10" t="s">
        <v>113</v>
      </c>
      <c r="D2" s="10"/>
    </row>
    <row r="3" spans="1:5" x14ac:dyDescent="0.25">
      <c r="C3" s="10" t="s">
        <v>114</v>
      </c>
      <c r="D3" s="10"/>
    </row>
    <row r="4" spans="1:5" x14ac:dyDescent="0.25">
      <c r="C4" s="10" t="s">
        <v>115</v>
      </c>
      <c r="D4" s="10"/>
    </row>
    <row r="5" spans="1:5" x14ac:dyDescent="0.25">
      <c r="C5" s="88"/>
      <c r="D5" s="91" t="s">
        <v>147</v>
      </c>
      <c r="E5" s="92"/>
    </row>
    <row r="6" spans="1:5" ht="14.25" customHeight="1" x14ac:dyDescent="0.25">
      <c r="A6" s="93"/>
      <c r="B6" s="93"/>
      <c r="C6" s="93"/>
      <c r="D6" s="94" t="s">
        <v>148</v>
      </c>
      <c r="E6" s="94"/>
    </row>
    <row r="7" spans="1:5" ht="6" customHeight="1" x14ac:dyDescent="0.25">
      <c r="A7" s="93"/>
      <c r="B7" s="93"/>
      <c r="C7" s="93"/>
      <c r="D7" s="94"/>
      <c r="E7" s="94"/>
    </row>
    <row r="8" spans="1:5" ht="15" x14ac:dyDescent="0.25">
      <c r="A8" s="95"/>
      <c r="B8" s="95"/>
      <c r="C8" s="96"/>
      <c r="D8" s="97" t="s">
        <v>118</v>
      </c>
      <c r="E8" s="96"/>
    </row>
    <row r="9" spans="1:5" x14ac:dyDescent="0.25">
      <c r="A9" s="89"/>
      <c r="B9" s="98"/>
      <c r="C9" s="89"/>
      <c r="D9" s="7" t="s">
        <v>119</v>
      </c>
      <c r="E9" s="4"/>
    </row>
    <row r="10" spans="1:5" x14ac:dyDescent="0.25">
      <c r="A10" s="99"/>
      <c r="B10" s="100"/>
      <c r="C10" s="10"/>
      <c r="D10" s="10" t="s">
        <v>120</v>
      </c>
      <c r="E10" s="10"/>
    </row>
    <row r="11" spans="1:5" x14ac:dyDescent="0.25">
      <c r="A11" s="89"/>
      <c r="B11" s="101"/>
      <c r="D11" s="8" t="s">
        <v>6</v>
      </c>
      <c r="E11" s="8"/>
    </row>
    <row r="12" spans="1:5" x14ac:dyDescent="0.25">
      <c r="A12" s="89"/>
      <c r="B12" s="100"/>
      <c r="D12" s="102" t="s">
        <v>7</v>
      </c>
      <c r="E12" s="103" t="s">
        <v>8</v>
      </c>
    </row>
    <row r="13" spans="1:5" x14ac:dyDescent="0.25">
      <c r="A13" s="104"/>
      <c r="B13" s="104"/>
      <c r="D13" s="105"/>
    </row>
    <row r="14" spans="1:5" x14ac:dyDescent="0.25">
      <c r="A14" s="89"/>
      <c r="B14" s="89"/>
      <c r="D14" s="106" t="s">
        <v>11</v>
      </c>
      <c r="E14" t="s">
        <v>10</v>
      </c>
    </row>
    <row r="15" spans="1:5" x14ac:dyDescent="0.25">
      <c r="A15" s="89"/>
      <c r="B15" s="98"/>
      <c r="D15" s="106"/>
    </row>
    <row r="16" spans="1:5" x14ac:dyDescent="0.25">
      <c r="A16" s="90"/>
      <c r="B16" s="107"/>
      <c r="D16" s="106"/>
    </row>
    <row r="17" spans="1:5" ht="17.399999999999999" x14ac:dyDescent="0.3">
      <c r="A17" s="108" t="s">
        <v>121</v>
      </c>
      <c r="B17" s="108"/>
      <c r="C17" s="108"/>
      <c r="D17" s="108"/>
      <c r="E17" s="108"/>
    </row>
    <row r="18" spans="1:5" ht="17.399999999999999" x14ac:dyDescent="0.3">
      <c r="A18" s="108" t="s">
        <v>122</v>
      </c>
      <c r="B18" s="108"/>
      <c r="C18" s="108"/>
      <c r="D18" s="108"/>
      <c r="E18" s="108"/>
    </row>
    <row r="19" spans="1:5" ht="13.8" x14ac:dyDescent="0.25">
      <c r="A19" s="109" t="s">
        <v>123</v>
      </c>
      <c r="B19" s="109"/>
      <c r="C19" s="109"/>
      <c r="D19" s="109"/>
      <c r="E19" s="109"/>
    </row>
    <row r="20" spans="1:5" ht="13.8" x14ac:dyDescent="0.25">
      <c r="B20" s="110" t="s">
        <v>14</v>
      </c>
      <c r="C20" s="110"/>
    </row>
    <row r="21" spans="1:5" x14ac:dyDescent="0.25">
      <c r="A21" s="111" t="s">
        <v>124</v>
      </c>
    </row>
    <row r="22" spans="1:5" x14ac:dyDescent="0.25">
      <c r="A22" s="112" t="s">
        <v>125</v>
      </c>
    </row>
    <row r="23" spans="1:5" ht="36.6" customHeight="1" x14ac:dyDescent="0.25">
      <c r="A23" s="17" t="s">
        <v>126</v>
      </c>
      <c r="B23" s="17"/>
      <c r="C23" s="17"/>
      <c r="D23" s="17"/>
      <c r="E23" s="17"/>
    </row>
    <row r="24" spans="1:5" ht="30.75" customHeight="1" x14ac:dyDescent="0.25">
      <c r="A24" s="17" t="s">
        <v>127</v>
      </c>
      <c r="B24" s="17"/>
      <c r="C24" s="17"/>
      <c r="D24" s="17"/>
      <c r="E24" s="17"/>
    </row>
    <row r="25" spans="1:5" x14ac:dyDescent="0.25">
      <c r="A25" s="113" t="s">
        <v>149</v>
      </c>
      <c r="B25" s="114"/>
      <c r="C25" s="114"/>
    </row>
    <row r="26" spans="1:5" ht="15.6" x14ac:dyDescent="0.3">
      <c r="B26" s="13"/>
      <c r="C26" s="12"/>
      <c r="D26" s="19" t="s">
        <v>19</v>
      </c>
      <c r="E26" s="19"/>
    </row>
    <row r="27" spans="1:5" x14ac:dyDescent="0.25">
      <c r="A27" s="31" t="s">
        <v>129</v>
      </c>
      <c r="B27" s="31" t="s">
        <v>130</v>
      </c>
      <c r="C27" s="31" t="s">
        <v>24</v>
      </c>
      <c r="D27" s="31" t="s">
        <v>25</v>
      </c>
      <c r="E27" s="31" t="s">
        <v>23</v>
      </c>
    </row>
    <row r="28" spans="1:5" x14ac:dyDescent="0.25">
      <c r="A28" s="31">
        <v>1</v>
      </c>
      <c r="B28" s="115">
        <v>2</v>
      </c>
      <c r="C28" s="115">
        <v>3</v>
      </c>
      <c r="D28" s="115">
        <v>4</v>
      </c>
      <c r="E28" s="115">
        <v>5</v>
      </c>
    </row>
    <row r="29" spans="1:5" x14ac:dyDescent="0.25">
      <c r="A29" s="116" t="s">
        <v>131</v>
      </c>
      <c r="B29" s="117" t="s">
        <v>44</v>
      </c>
      <c r="C29" s="20">
        <f>C30+C64</f>
        <v>220000</v>
      </c>
      <c r="D29" s="20">
        <f>D30+D64</f>
        <v>100000</v>
      </c>
      <c r="E29" s="20">
        <f>D29+C29</f>
        <v>320000</v>
      </c>
    </row>
    <row r="30" spans="1:5" x14ac:dyDescent="0.25">
      <c r="A30" s="116" t="s">
        <v>132</v>
      </c>
      <c r="B30" s="118" t="s">
        <v>45</v>
      </c>
      <c r="C30" s="20">
        <f>C31+C34+C35+C52+C55+C59+C63</f>
        <v>0</v>
      </c>
      <c r="D30" s="20">
        <f>D31+D34+D35+D52+D55+D59+D63</f>
        <v>0</v>
      </c>
      <c r="E30" s="20">
        <f t="shared" ref="E30:E88" si="0">D30+C30</f>
        <v>0</v>
      </c>
    </row>
    <row r="31" spans="1:5" ht="13.8" x14ac:dyDescent="0.3">
      <c r="A31" s="50"/>
      <c r="B31" s="119" t="s">
        <v>46</v>
      </c>
      <c r="C31" s="31">
        <f>C32</f>
        <v>0</v>
      </c>
      <c r="D31" s="31">
        <f>D32</f>
        <v>0</v>
      </c>
      <c r="E31" s="20">
        <f t="shared" si="0"/>
        <v>0</v>
      </c>
    </row>
    <row r="32" spans="1:5" x14ac:dyDescent="0.25">
      <c r="A32" s="50"/>
      <c r="B32" s="120" t="s">
        <v>47</v>
      </c>
      <c r="C32" s="31"/>
      <c r="D32" s="31"/>
      <c r="E32" s="20">
        <f t="shared" si="0"/>
        <v>0</v>
      </c>
    </row>
    <row r="33" spans="1:5" x14ac:dyDescent="0.25">
      <c r="A33" s="50"/>
      <c r="B33" s="120" t="s">
        <v>133</v>
      </c>
      <c r="C33" s="31"/>
      <c r="D33" s="31"/>
      <c r="E33" s="20">
        <f t="shared" si="0"/>
        <v>0</v>
      </c>
    </row>
    <row r="34" spans="1:5" ht="12.75" customHeight="1" x14ac:dyDescent="0.3">
      <c r="A34" s="50"/>
      <c r="B34" s="119" t="s">
        <v>49</v>
      </c>
      <c r="C34" s="20"/>
      <c r="D34" s="20"/>
      <c r="E34" s="20">
        <f t="shared" si="0"/>
        <v>0</v>
      </c>
    </row>
    <row r="35" spans="1:5" ht="13.8" x14ac:dyDescent="0.3">
      <c r="A35" s="50"/>
      <c r="B35" s="119" t="s">
        <v>50</v>
      </c>
      <c r="C35" s="20">
        <f>C36+C37+C38+C39+C40+C41+C42+C49</f>
        <v>0</v>
      </c>
      <c r="D35" s="20">
        <f>D36+D37+D38+D39+D40+D41+D42+D49</f>
        <v>0</v>
      </c>
      <c r="E35" s="20">
        <f t="shared" si="0"/>
        <v>0</v>
      </c>
    </row>
    <row r="36" spans="1:5" x14ac:dyDescent="0.25">
      <c r="A36" s="50"/>
      <c r="B36" s="122" t="s">
        <v>51</v>
      </c>
      <c r="C36" s="31"/>
      <c r="D36" s="31"/>
      <c r="E36" s="20">
        <f t="shared" si="0"/>
        <v>0</v>
      </c>
    </row>
    <row r="37" spans="1:5" x14ac:dyDescent="0.25">
      <c r="A37" s="50"/>
      <c r="B37" s="122" t="s">
        <v>52</v>
      </c>
      <c r="C37" s="31"/>
      <c r="D37" s="31"/>
      <c r="E37" s="20">
        <f t="shared" si="0"/>
        <v>0</v>
      </c>
    </row>
    <row r="38" spans="1:5" x14ac:dyDescent="0.25">
      <c r="A38" s="50"/>
      <c r="B38" s="122" t="s">
        <v>53</v>
      </c>
      <c r="C38" s="31"/>
      <c r="D38" s="31"/>
      <c r="E38" s="20">
        <f t="shared" si="0"/>
        <v>0</v>
      </c>
    </row>
    <row r="39" spans="1:5" x14ac:dyDescent="0.25">
      <c r="A39" s="50"/>
      <c r="B39" s="122" t="s">
        <v>54</v>
      </c>
      <c r="C39" s="31"/>
      <c r="D39" s="31"/>
      <c r="E39" s="20">
        <f t="shared" si="0"/>
        <v>0</v>
      </c>
    </row>
    <row r="40" spans="1:5" x14ac:dyDescent="0.25">
      <c r="A40" s="50"/>
      <c r="B40" s="122" t="s">
        <v>55</v>
      </c>
      <c r="C40" s="31"/>
      <c r="D40" s="31"/>
      <c r="E40" s="20">
        <f t="shared" si="0"/>
        <v>0</v>
      </c>
    </row>
    <row r="41" spans="1:5" x14ac:dyDescent="0.25">
      <c r="A41" s="50"/>
      <c r="B41" s="122" t="s">
        <v>56</v>
      </c>
      <c r="C41" s="31"/>
      <c r="D41" s="31"/>
      <c r="E41" s="20">
        <f t="shared" si="0"/>
        <v>0</v>
      </c>
    </row>
    <row r="42" spans="1:5" ht="13.8" x14ac:dyDescent="0.3">
      <c r="A42" s="50"/>
      <c r="B42" s="124" t="s">
        <v>57</v>
      </c>
      <c r="C42" s="20">
        <f>SUM(C43:C47)</f>
        <v>0</v>
      </c>
      <c r="D42" s="20">
        <f>SUM(D43:D47)</f>
        <v>0</v>
      </c>
      <c r="E42" s="20">
        <f t="shared" si="0"/>
        <v>0</v>
      </c>
    </row>
    <row r="43" spans="1:5" x14ac:dyDescent="0.25">
      <c r="A43" s="50"/>
      <c r="B43" s="122" t="s">
        <v>58</v>
      </c>
      <c r="C43" s="115"/>
      <c r="D43" s="115"/>
      <c r="E43" s="20">
        <f t="shared" si="0"/>
        <v>0</v>
      </c>
    </row>
    <row r="44" spans="1:5" x14ac:dyDescent="0.25">
      <c r="A44" s="50"/>
      <c r="B44" s="122" t="s">
        <v>59</v>
      </c>
      <c r="C44" s="126"/>
      <c r="D44" s="127"/>
      <c r="E44" s="20">
        <f t="shared" si="0"/>
        <v>0</v>
      </c>
    </row>
    <row r="45" spans="1:5" x14ac:dyDescent="0.25">
      <c r="A45" s="50"/>
      <c r="B45" s="122" t="s">
        <v>60</v>
      </c>
      <c r="C45" s="126"/>
      <c r="D45" s="127"/>
      <c r="E45" s="20">
        <f t="shared" si="0"/>
        <v>0</v>
      </c>
    </row>
    <row r="46" spans="1:5" x14ac:dyDescent="0.25">
      <c r="A46" s="50"/>
      <c r="B46" s="122" t="s">
        <v>61</v>
      </c>
      <c r="C46" s="126"/>
      <c r="D46" s="127"/>
      <c r="E46" s="20">
        <f t="shared" si="0"/>
        <v>0</v>
      </c>
    </row>
    <row r="47" spans="1:5" x14ac:dyDescent="0.25">
      <c r="A47" s="50"/>
      <c r="B47" s="122" t="s">
        <v>62</v>
      </c>
      <c r="C47" s="126"/>
      <c r="D47" s="31"/>
      <c r="E47" s="20">
        <f t="shared" si="0"/>
        <v>0</v>
      </c>
    </row>
    <row r="48" spans="1:5" x14ac:dyDescent="0.25">
      <c r="A48" s="50"/>
      <c r="B48" s="122" t="s">
        <v>63</v>
      </c>
      <c r="C48" s="126"/>
      <c r="D48" s="31"/>
      <c r="E48" s="20"/>
    </row>
    <row r="49" spans="1:5" ht="26.4" x14ac:dyDescent="0.25">
      <c r="A49" s="50"/>
      <c r="B49" s="122" t="s">
        <v>64</v>
      </c>
      <c r="C49" s="126">
        <f>C50+C51</f>
        <v>0</v>
      </c>
      <c r="D49" s="126">
        <f>D50+D51</f>
        <v>0</v>
      </c>
      <c r="E49" s="20">
        <f t="shared" si="0"/>
        <v>0</v>
      </c>
    </row>
    <row r="50" spans="1:5" ht="26.4" x14ac:dyDescent="0.25">
      <c r="A50" s="50"/>
      <c r="B50" s="128" t="s">
        <v>65</v>
      </c>
      <c r="C50" s="126"/>
      <c r="D50" s="31"/>
      <c r="E50" s="20">
        <f t="shared" si="0"/>
        <v>0</v>
      </c>
    </row>
    <row r="51" spans="1:5" ht="26.4" x14ac:dyDescent="0.25">
      <c r="A51" s="50"/>
      <c r="B51" s="128" t="s">
        <v>66</v>
      </c>
      <c r="C51" s="126"/>
      <c r="D51" s="31"/>
      <c r="E51" s="20">
        <f t="shared" si="0"/>
        <v>0</v>
      </c>
    </row>
    <row r="52" spans="1:5" ht="13.8" x14ac:dyDescent="0.3">
      <c r="A52" s="50"/>
      <c r="B52" s="124" t="s">
        <v>67</v>
      </c>
      <c r="C52" s="126">
        <f>C53+C54</f>
        <v>0</v>
      </c>
      <c r="D52" s="126">
        <f>D53+D54</f>
        <v>0</v>
      </c>
      <c r="E52" s="20">
        <f t="shared" si="0"/>
        <v>0</v>
      </c>
    </row>
    <row r="53" spans="1:5" x14ac:dyDescent="0.25">
      <c r="A53" s="50"/>
      <c r="B53" s="122" t="s">
        <v>68</v>
      </c>
      <c r="C53" s="129"/>
      <c r="D53" s="31"/>
      <c r="E53" s="20">
        <f t="shared" si="0"/>
        <v>0</v>
      </c>
    </row>
    <row r="54" spans="1:5" x14ac:dyDescent="0.25">
      <c r="A54" s="50"/>
      <c r="B54" s="122" t="s">
        <v>69</v>
      </c>
      <c r="C54" s="129"/>
      <c r="D54" s="31"/>
      <c r="E54" s="20">
        <f t="shared" si="0"/>
        <v>0</v>
      </c>
    </row>
    <row r="55" spans="1:5" ht="13.8" x14ac:dyDescent="0.3">
      <c r="A55" s="50"/>
      <c r="B55" s="124" t="s">
        <v>134</v>
      </c>
      <c r="C55" s="126">
        <f>C56+C57+C58</f>
        <v>0</v>
      </c>
      <c r="D55" s="126">
        <f>D56+D57+D58</f>
        <v>0</v>
      </c>
      <c r="E55" s="20">
        <f t="shared" si="0"/>
        <v>0</v>
      </c>
    </row>
    <row r="56" spans="1:5" ht="26.4" x14ac:dyDescent="0.25">
      <c r="A56" s="50"/>
      <c r="B56" s="122" t="s">
        <v>71</v>
      </c>
      <c r="C56" s="129"/>
      <c r="D56" s="31"/>
      <c r="E56" s="20">
        <f t="shared" si="0"/>
        <v>0</v>
      </c>
    </row>
    <row r="57" spans="1:5" ht="26.4" x14ac:dyDescent="0.25">
      <c r="A57" s="50"/>
      <c r="B57" s="122" t="s">
        <v>72</v>
      </c>
      <c r="C57" s="129"/>
      <c r="D57" s="31"/>
      <c r="E57" s="20">
        <f t="shared" si="0"/>
        <v>0</v>
      </c>
    </row>
    <row r="58" spans="1:5" ht="26.4" x14ac:dyDescent="0.25">
      <c r="A58" s="50"/>
      <c r="B58" s="122" t="s">
        <v>73</v>
      </c>
      <c r="C58" s="31"/>
      <c r="D58" s="31"/>
      <c r="E58" s="20">
        <f t="shared" si="0"/>
        <v>0</v>
      </c>
    </row>
    <row r="59" spans="1:5" x14ac:dyDescent="0.25">
      <c r="A59" s="50"/>
      <c r="B59" s="130" t="s">
        <v>74</v>
      </c>
      <c r="C59" s="126">
        <f>C60+C61+C62</f>
        <v>0</v>
      </c>
      <c r="D59" s="126">
        <f>D60+D61+D62</f>
        <v>0</v>
      </c>
      <c r="E59" s="20">
        <f t="shared" si="0"/>
        <v>0</v>
      </c>
    </row>
    <row r="60" spans="1:5" x14ac:dyDescent="0.25">
      <c r="A60" s="50"/>
      <c r="B60" s="122" t="s">
        <v>75</v>
      </c>
      <c r="C60" s="126"/>
      <c r="D60" s="31"/>
      <c r="E60" s="20">
        <f t="shared" si="0"/>
        <v>0</v>
      </c>
    </row>
    <row r="61" spans="1:5" x14ac:dyDescent="0.25">
      <c r="A61" s="50"/>
      <c r="B61" s="122" t="s">
        <v>76</v>
      </c>
      <c r="C61" s="126"/>
      <c r="D61" s="31"/>
      <c r="E61" s="20">
        <f t="shared" si="0"/>
        <v>0</v>
      </c>
    </row>
    <row r="62" spans="1:5" x14ac:dyDescent="0.25">
      <c r="A62" s="50"/>
      <c r="B62" s="122" t="s">
        <v>77</v>
      </c>
      <c r="C62" s="129"/>
      <c r="D62" s="31"/>
      <c r="E62" s="20">
        <f t="shared" si="0"/>
        <v>0</v>
      </c>
    </row>
    <row r="63" spans="1:5" x14ac:dyDescent="0.25">
      <c r="B63" s="130" t="s">
        <v>78</v>
      </c>
      <c r="C63" s="20"/>
      <c r="D63" s="20"/>
      <c r="E63" s="20">
        <f t="shared" si="0"/>
        <v>0</v>
      </c>
    </row>
    <row r="64" spans="1:5" x14ac:dyDescent="0.25">
      <c r="A64" s="116" t="s">
        <v>135</v>
      </c>
      <c r="B64" s="130" t="s">
        <v>136</v>
      </c>
      <c r="C64" s="20">
        <f>C66+C67+C70</f>
        <v>220000</v>
      </c>
      <c r="D64" s="20">
        <f>D66+D67+D70</f>
        <v>100000</v>
      </c>
      <c r="E64" s="20">
        <f t="shared" si="0"/>
        <v>320000</v>
      </c>
    </row>
    <row r="65" spans="1:5" x14ac:dyDescent="0.25">
      <c r="A65" s="50"/>
      <c r="B65" s="122" t="s">
        <v>137</v>
      </c>
      <c r="C65" s="131"/>
      <c r="D65" s="20">
        <f>D66+D67+D70</f>
        <v>100000</v>
      </c>
      <c r="E65" s="20">
        <f t="shared" si="0"/>
        <v>100000</v>
      </c>
    </row>
    <row r="66" spans="1:5" ht="26.4" x14ac:dyDescent="0.25">
      <c r="A66" s="50"/>
      <c r="B66" s="122" t="s">
        <v>81</v>
      </c>
      <c r="C66" s="20"/>
      <c r="D66" s="20">
        <v>100000</v>
      </c>
      <c r="E66" s="20">
        <f t="shared" si="0"/>
        <v>100000</v>
      </c>
    </row>
    <row r="67" spans="1:5" x14ac:dyDescent="0.25">
      <c r="A67" s="50"/>
      <c r="B67" s="122" t="s">
        <v>82</v>
      </c>
      <c r="C67" s="132">
        <f>C68+C69</f>
        <v>0</v>
      </c>
      <c r="D67" s="132">
        <f>D68+D69</f>
        <v>0</v>
      </c>
      <c r="E67" s="20">
        <f t="shared" si="0"/>
        <v>0</v>
      </c>
    </row>
    <row r="68" spans="1:5" x14ac:dyDescent="0.25">
      <c r="A68" s="50"/>
      <c r="B68" s="128" t="s">
        <v>83</v>
      </c>
      <c r="C68" s="132"/>
      <c r="D68" s="31"/>
      <c r="E68" s="20">
        <f t="shared" si="0"/>
        <v>0</v>
      </c>
    </row>
    <row r="69" spans="1:5" x14ac:dyDescent="0.25">
      <c r="A69" s="50"/>
      <c r="B69" s="128" t="s">
        <v>84</v>
      </c>
      <c r="C69" s="20"/>
      <c r="D69" s="20"/>
      <c r="E69" s="20">
        <f t="shared" si="0"/>
        <v>0</v>
      </c>
    </row>
    <row r="70" spans="1:5" x14ac:dyDescent="0.25">
      <c r="A70" s="50"/>
      <c r="B70" s="122" t="s">
        <v>85</v>
      </c>
      <c r="C70" s="126">
        <f>C71+C72</f>
        <v>220000</v>
      </c>
      <c r="D70" s="126">
        <f>D71+D72</f>
        <v>0</v>
      </c>
      <c r="E70" s="20">
        <f t="shared" si="0"/>
        <v>220000</v>
      </c>
    </row>
    <row r="71" spans="1:5" x14ac:dyDescent="0.25">
      <c r="A71" s="50"/>
      <c r="B71" s="128" t="s">
        <v>86</v>
      </c>
      <c r="C71" s="126"/>
      <c r="D71" s="31"/>
      <c r="E71" s="20">
        <f t="shared" si="0"/>
        <v>0</v>
      </c>
    </row>
    <row r="72" spans="1:5" x14ac:dyDescent="0.25">
      <c r="A72" s="50"/>
      <c r="B72" s="128" t="s">
        <v>87</v>
      </c>
      <c r="C72" s="126">
        <v>220000</v>
      </c>
      <c r="D72" s="31"/>
      <c r="E72" s="20">
        <f t="shared" si="0"/>
        <v>220000</v>
      </c>
    </row>
    <row r="73" spans="1:5" x14ac:dyDescent="0.25">
      <c r="A73" s="50"/>
      <c r="B73" s="122" t="s">
        <v>88</v>
      </c>
      <c r="C73" s="129"/>
      <c r="D73" s="31"/>
      <c r="E73" s="20">
        <f t="shared" si="0"/>
        <v>0</v>
      </c>
    </row>
    <row r="74" spans="1:5" x14ac:dyDescent="0.25">
      <c r="A74" s="50"/>
      <c r="B74" s="128" t="s">
        <v>89</v>
      </c>
      <c r="C74" s="129"/>
      <c r="D74" s="31"/>
      <c r="E74" s="20">
        <f t="shared" si="0"/>
        <v>0</v>
      </c>
    </row>
    <row r="75" spans="1:5" x14ac:dyDescent="0.25">
      <c r="A75" s="50"/>
      <c r="B75" s="128" t="s">
        <v>90</v>
      </c>
      <c r="C75" s="129"/>
      <c r="D75" s="31"/>
      <c r="E75" s="20">
        <f t="shared" si="0"/>
        <v>0</v>
      </c>
    </row>
    <row r="76" spans="1:5" ht="26.4" x14ac:dyDescent="0.25">
      <c r="A76" s="50"/>
      <c r="B76" s="128" t="s">
        <v>91</v>
      </c>
      <c r="C76" s="129"/>
      <c r="D76" s="31"/>
      <c r="E76" s="20">
        <f t="shared" si="0"/>
        <v>0</v>
      </c>
    </row>
    <row r="77" spans="1:5" x14ac:dyDescent="0.25">
      <c r="A77" s="50"/>
      <c r="B77" s="133" t="s">
        <v>92</v>
      </c>
      <c r="C77" s="129"/>
      <c r="D77" s="20"/>
      <c r="E77" s="20">
        <f t="shared" si="0"/>
        <v>0</v>
      </c>
    </row>
    <row r="78" spans="1:5" x14ac:dyDescent="0.25">
      <c r="A78" s="50"/>
      <c r="B78" s="133" t="s">
        <v>93</v>
      </c>
      <c r="C78" s="129"/>
      <c r="D78" s="31"/>
      <c r="E78" s="20">
        <f t="shared" si="0"/>
        <v>0</v>
      </c>
    </row>
    <row r="79" spans="1:5" x14ac:dyDescent="0.25">
      <c r="A79" s="50"/>
      <c r="B79" s="133" t="s">
        <v>138</v>
      </c>
      <c r="C79" s="129"/>
      <c r="D79" s="31"/>
      <c r="E79" s="20">
        <f t="shared" si="0"/>
        <v>0</v>
      </c>
    </row>
    <row r="80" spans="1:5" ht="26.4" x14ac:dyDescent="0.25">
      <c r="A80" s="50"/>
      <c r="B80" s="133" t="s">
        <v>95</v>
      </c>
      <c r="C80" s="129"/>
      <c r="D80" s="31"/>
      <c r="E80" s="20">
        <f t="shared" si="0"/>
        <v>0</v>
      </c>
    </row>
    <row r="81" spans="1:5" ht="26.4" x14ac:dyDescent="0.25">
      <c r="A81" s="50"/>
      <c r="B81" s="133" t="s">
        <v>96</v>
      </c>
      <c r="C81" s="129"/>
      <c r="D81" s="31"/>
      <c r="E81" s="20">
        <f t="shared" si="0"/>
        <v>0</v>
      </c>
    </row>
    <row r="82" spans="1:5" ht="26.4" x14ac:dyDescent="0.25">
      <c r="A82" s="50"/>
      <c r="B82" s="133" t="s">
        <v>97</v>
      </c>
      <c r="C82" s="129"/>
      <c r="D82" s="31"/>
      <c r="E82" s="20">
        <f t="shared" si="0"/>
        <v>0</v>
      </c>
    </row>
    <row r="83" spans="1:5" x14ac:dyDescent="0.25">
      <c r="B83" s="133" t="s">
        <v>98</v>
      </c>
      <c r="C83" s="129"/>
      <c r="D83" s="31"/>
      <c r="E83" s="20">
        <f t="shared" si="0"/>
        <v>0</v>
      </c>
    </row>
    <row r="84" spans="1:5" x14ac:dyDescent="0.25">
      <c r="A84" s="116" t="s">
        <v>139</v>
      </c>
      <c r="B84" s="134" t="s">
        <v>140</v>
      </c>
      <c r="C84" s="129"/>
      <c r="D84" s="31"/>
      <c r="E84" s="20">
        <f t="shared" si="0"/>
        <v>0</v>
      </c>
    </row>
    <row r="85" spans="1:5" ht="26.4" x14ac:dyDescent="0.25">
      <c r="A85" s="116"/>
      <c r="B85" s="135" t="s">
        <v>100</v>
      </c>
      <c r="C85" s="129"/>
      <c r="D85" s="31"/>
      <c r="E85" s="20">
        <f t="shared" si="0"/>
        <v>0</v>
      </c>
    </row>
    <row r="86" spans="1:5" ht="26.4" x14ac:dyDescent="0.25">
      <c r="A86" s="116"/>
      <c r="B86" s="135" t="s">
        <v>101</v>
      </c>
      <c r="C86" s="129"/>
      <c r="D86" s="31"/>
      <c r="E86" s="20">
        <f t="shared" si="0"/>
        <v>0</v>
      </c>
    </row>
    <row r="87" spans="1:5" x14ac:dyDescent="0.25">
      <c r="A87" s="136"/>
      <c r="B87" s="137" t="s">
        <v>102</v>
      </c>
      <c r="C87" s="138"/>
      <c r="D87" s="139"/>
      <c r="E87" s="20">
        <f t="shared" si="0"/>
        <v>0</v>
      </c>
    </row>
    <row r="88" spans="1:5" x14ac:dyDescent="0.25">
      <c r="A88" s="136" t="s">
        <v>141</v>
      </c>
      <c r="B88" s="140" t="s">
        <v>142</v>
      </c>
      <c r="C88" s="50"/>
      <c r="D88" s="50"/>
      <c r="E88" s="20">
        <f t="shared" si="0"/>
        <v>0</v>
      </c>
    </row>
    <row r="89" spans="1:5" x14ac:dyDescent="0.25">
      <c r="A89" s="50"/>
      <c r="B89" s="140"/>
      <c r="C89" s="50"/>
      <c r="D89" s="50"/>
      <c r="E89" s="50"/>
    </row>
    <row r="90" spans="1:5" ht="21" customHeight="1" x14ac:dyDescent="0.25">
      <c r="B90" t="s">
        <v>150</v>
      </c>
      <c r="D90" t="s">
        <v>108</v>
      </c>
    </row>
    <row r="92" spans="1:5" x14ac:dyDescent="0.25">
      <c r="B92" t="s">
        <v>145</v>
      </c>
      <c r="D92" t="s">
        <v>110</v>
      </c>
    </row>
    <row r="95" spans="1:5" x14ac:dyDescent="0.25">
      <c r="B95" s="141" t="s">
        <v>146</v>
      </c>
      <c r="C95" s="141"/>
    </row>
    <row r="96" spans="1:5" x14ac:dyDescent="0.25">
      <c r="B96" t="s">
        <v>10</v>
      </c>
    </row>
  </sheetData>
  <mergeCells count="7">
    <mergeCell ref="A24:E24"/>
    <mergeCell ref="D6:E7"/>
    <mergeCell ref="D11:E11"/>
    <mergeCell ref="A17:E17"/>
    <mergeCell ref="A18:E18"/>
    <mergeCell ref="A19:E19"/>
    <mergeCell ref="A23:E23"/>
  </mergeCells>
  <pageMargins left="0" right="0" top="0"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E96"/>
  <sheetViews>
    <sheetView topLeftCell="A85" workbookViewId="0">
      <selection activeCell="I37" sqref="I37"/>
    </sheetView>
  </sheetViews>
  <sheetFormatPr defaultRowHeight="13.2" x14ac:dyDescent="0.25"/>
  <cols>
    <col min="2" max="2" width="47.5546875" customWidth="1"/>
    <col min="3" max="3" width="14.44140625" customWidth="1"/>
    <col min="4" max="4" width="16.5546875" customWidth="1"/>
    <col min="5" max="5" width="13.88671875" customWidth="1"/>
  </cols>
  <sheetData>
    <row r="1" spans="1:5" x14ac:dyDescent="0.25">
      <c r="C1" t="s">
        <v>112</v>
      </c>
    </row>
    <row r="2" spans="1:5" x14ac:dyDescent="0.25">
      <c r="C2" s="10" t="s">
        <v>113</v>
      </c>
      <c r="D2" s="10"/>
    </row>
    <row r="3" spans="1:5" x14ac:dyDescent="0.25">
      <c r="C3" s="10" t="s">
        <v>114</v>
      </c>
      <c r="D3" s="10"/>
    </row>
    <row r="4" spans="1:5" x14ac:dyDescent="0.25">
      <c r="C4" s="10" t="s">
        <v>115</v>
      </c>
      <c r="D4" s="10"/>
    </row>
    <row r="5" spans="1:5" x14ac:dyDescent="0.25">
      <c r="C5" s="88"/>
      <c r="D5" s="91" t="s">
        <v>116</v>
      </c>
      <c r="E5" s="92"/>
    </row>
    <row r="6" spans="1:5" ht="14.25" customHeight="1" x14ac:dyDescent="0.25">
      <c r="A6" s="93"/>
      <c r="B6" s="93"/>
      <c r="C6" s="93"/>
      <c r="D6" s="94" t="s">
        <v>117</v>
      </c>
      <c r="E6" s="94"/>
    </row>
    <row r="7" spans="1:5" ht="18" customHeight="1" x14ac:dyDescent="0.25">
      <c r="A7" s="93"/>
      <c r="B7" s="93"/>
      <c r="C7" s="93"/>
      <c r="D7" s="94"/>
      <c r="E7" s="94"/>
    </row>
    <row r="8" spans="1:5" ht="15" x14ac:dyDescent="0.25">
      <c r="A8" s="95"/>
      <c r="B8" s="95"/>
      <c r="C8" s="96"/>
      <c r="D8" s="97" t="s">
        <v>118</v>
      </c>
      <c r="E8" s="96"/>
    </row>
    <row r="9" spans="1:5" x14ac:dyDescent="0.25">
      <c r="A9" s="89"/>
      <c r="B9" s="98"/>
      <c r="C9" s="89"/>
      <c r="D9" s="7" t="s">
        <v>119</v>
      </c>
      <c r="E9" s="4"/>
    </row>
    <row r="10" spans="1:5" x14ac:dyDescent="0.25">
      <c r="A10" s="99"/>
      <c r="B10" s="100"/>
      <c r="C10" s="10"/>
      <c r="D10" s="10" t="s">
        <v>120</v>
      </c>
      <c r="E10" s="10"/>
    </row>
    <row r="11" spans="1:5" x14ac:dyDescent="0.25">
      <c r="A11" s="89"/>
      <c r="B11" s="101"/>
      <c r="D11" s="8" t="s">
        <v>6</v>
      </c>
      <c r="E11" s="8"/>
    </row>
    <row r="12" spans="1:5" x14ac:dyDescent="0.25">
      <c r="A12" s="89"/>
      <c r="B12" s="100"/>
      <c r="D12" s="102" t="s">
        <v>7</v>
      </c>
      <c r="E12" s="103" t="s">
        <v>8</v>
      </c>
    </row>
    <row r="13" spans="1:5" x14ac:dyDescent="0.25">
      <c r="A13" s="104"/>
      <c r="B13" s="104"/>
      <c r="D13" s="105"/>
    </row>
    <row r="14" spans="1:5" x14ac:dyDescent="0.25">
      <c r="A14" s="89"/>
      <c r="B14" s="89"/>
      <c r="D14" s="106" t="s">
        <v>11</v>
      </c>
      <c r="E14" t="s">
        <v>10</v>
      </c>
    </row>
    <row r="15" spans="1:5" x14ac:dyDescent="0.25">
      <c r="A15" s="89"/>
      <c r="B15" s="98"/>
      <c r="D15" s="106"/>
    </row>
    <row r="16" spans="1:5" x14ac:dyDescent="0.25">
      <c r="A16" s="90"/>
      <c r="B16" s="107"/>
      <c r="D16" s="106"/>
    </row>
    <row r="17" spans="1:5" ht="17.399999999999999" x14ac:dyDescent="0.3">
      <c r="A17" s="108" t="s">
        <v>121</v>
      </c>
      <c r="B17" s="108"/>
      <c r="C17" s="108"/>
      <c r="D17" s="108"/>
      <c r="E17" s="108"/>
    </row>
    <row r="18" spans="1:5" ht="17.399999999999999" x14ac:dyDescent="0.3">
      <c r="A18" s="108" t="s">
        <v>122</v>
      </c>
      <c r="B18" s="108"/>
      <c r="C18" s="108"/>
      <c r="D18" s="108"/>
      <c r="E18" s="108"/>
    </row>
    <row r="19" spans="1:5" ht="13.8" x14ac:dyDescent="0.25">
      <c r="A19" s="109" t="s">
        <v>123</v>
      </c>
      <c r="B19" s="109"/>
      <c r="C19" s="109"/>
      <c r="D19" s="109"/>
      <c r="E19" s="109"/>
    </row>
    <row r="20" spans="1:5" ht="13.8" x14ac:dyDescent="0.25">
      <c r="B20" s="110" t="s">
        <v>14</v>
      </c>
      <c r="C20" s="110"/>
    </row>
    <row r="21" spans="1:5" x14ac:dyDescent="0.25">
      <c r="A21" s="111" t="s">
        <v>124</v>
      </c>
    </row>
    <row r="22" spans="1:5" x14ac:dyDescent="0.25">
      <c r="A22" s="112" t="s">
        <v>125</v>
      </c>
    </row>
    <row r="23" spans="1:5" ht="51" customHeight="1" x14ac:dyDescent="0.25">
      <c r="A23" s="17" t="s">
        <v>126</v>
      </c>
      <c r="B23" s="17"/>
      <c r="C23" s="17"/>
      <c r="D23" s="17"/>
      <c r="E23" s="17"/>
    </row>
    <row r="24" spans="1:5" ht="31.5" customHeight="1" x14ac:dyDescent="0.25">
      <c r="A24" s="17" t="s">
        <v>127</v>
      </c>
      <c r="B24" s="17"/>
      <c r="C24" s="17"/>
      <c r="D24" s="17"/>
      <c r="E24" s="17"/>
    </row>
    <row r="25" spans="1:5" x14ac:dyDescent="0.25">
      <c r="A25" s="113" t="s">
        <v>128</v>
      </c>
      <c r="B25" s="114"/>
      <c r="C25" s="114"/>
    </row>
    <row r="26" spans="1:5" ht="15.6" x14ac:dyDescent="0.3">
      <c r="B26" s="13"/>
      <c r="C26" s="12"/>
      <c r="D26" s="19" t="s">
        <v>19</v>
      </c>
      <c r="E26" s="19"/>
    </row>
    <row r="27" spans="1:5" x14ac:dyDescent="0.25">
      <c r="A27" s="31" t="s">
        <v>129</v>
      </c>
      <c r="B27" s="31" t="s">
        <v>130</v>
      </c>
      <c r="C27" s="31" t="s">
        <v>24</v>
      </c>
      <c r="D27" s="31" t="s">
        <v>25</v>
      </c>
      <c r="E27" s="31" t="s">
        <v>23</v>
      </c>
    </row>
    <row r="28" spans="1:5" x14ac:dyDescent="0.25">
      <c r="A28" s="31">
        <v>1</v>
      </c>
      <c r="B28" s="115">
        <v>2</v>
      </c>
      <c r="C28" s="115">
        <v>3</v>
      </c>
      <c r="D28" s="115">
        <v>4</v>
      </c>
      <c r="E28" s="115">
        <v>5</v>
      </c>
    </row>
    <row r="29" spans="1:5" x14ac:dyDescent="0.25">
      <c r="A29" s="116" t="s">
        <v>131</v>
      </c>
      <c r="B29" s="117" t="s">
        <v>44</v>
      </c>
      <c r="C29" s="20">
        <f>C30+C64</f>
        <v>23399800</v>
      </c>
      <c r="D29" s="29">
        <f>D30+D64</f>
        <v>2900000</v>
      </c>
      <c r="E29" s="29">
        <f>D29+C29</f>
        <v>26299800</v>
      </c>
    </row>
    <row r="30" spans="1:5" x14ac:dyDescent="0.25">
      <c r="A30" s="116" t="s">
        <v>132</v>
      </c>
      <c r="B30" s="118" t="s">
        <v>45</v>
      </c>
      <c r="C30" s="20">
        <f>C31+C34+C35+C52+C55+C59+C63</f>
        <v>23399800</v>
      </c>
      <c r="D30" s="29">
        <f>D31+D34+D35+D52+D55+D59+D63</f>
        <v>2900000</v>
      </c>
      <c r="E30" s="29">
        <f t="shared" ref="E30:E88" si="0">D30+C30</f>
        <v>26299800</v>
      </c>
    </row>
    <row r="31" spans="1:5" ht="13.8" x14ac:dyDescent="0.3">
      <c r="A31" s="50"/>
      <c r="B31" s="119" t="s">
        <v>46</v>
      </c>
      <c r="C31" s="31">
        <f>C32</f>
        <v>16865787</v>
      </c>
      <c r="D31" s="31">
        <f>D32</f>
        <v>1332361</v>
      </c>
      <c r="E31" s="20">
        <f t="shared" si="0"/>
        <v>18198148</v>
      </c>
    </row>
    <row r="32" spans="1:5" x14ac:dyDescent="0.25">
      <c r="A32" s="50"/>
      <c r="B32" s="120" t="s">
        <v>47</v>
      </c>
      <c r="C32" s="31">
        <f>14056925+2798951+9911</f>
        <v>16865787</v>
      </c>
      <c r="D32" s="121">
        <f>600000+75000+657361</f>
        <v>1332361</v>
      </c>
      <c r="E32" s="20">
        <f t="shared" si="0"/>
        <v>18198148</v>
      </c>
    </row>
    <row r="33" spans="1:5" x14ac:dyDescent="0.25">
      <c r="A33" s="50"/>
      <c r="B33" s="120" t="s">
        <v>133</v>
      </c>
      <c r="C33" s="31"/>
      <c r="D33" s="31"/>
      <c r="E33" s="20">
        <f t="shared" si="0"/>
        <v>0</v>
      </c>
    </row>
    <row r="34" spans="1:5" ht="12.75" customHeight="1" x14ac:dyDescent="0.3">
      <c r="A34" s="50"/>
      <c r="B34" s="119" t="s">
        <v>49</v>
      </c>
      <c r="C34" s="20">
        <f>3092525+615769+2173</f>
        <v>3710467</v>
      </c>
      <c r="D34" s="29">
        <f>132000+25000+144619</f>
        <v>301619</v>
      </c>
      <c r="E34" s="29">
        <f t="shared" si="0"/>
        <v>4012086</v>
      </c>
    </row>
    <row r="35" spans="1:5" ht="13.8" x14ac:dyDescent="0.3">
      <c r="A35" s="50"/>
      <c r="B35" s="119" t="s">
        <v>50</v>
      </c>
      <c r="C35" s="20">
        <f>C36+C37+C38+C39+C40+C41+C42+C49</f>
        <v>2816246</v>
      </c>
      <c r="D35" s="29">
        <f>D36+D37+D38+D39+D40+D41+D42+D49</f>
        <v>765520</v>
      </c>
      <c r="E35" s="29">
        <f t="shared" si="0"/>
        <v>3581766</v>
      </c>
    </row>
    <row r="36" spans="1:5" x14ac:dyDescent="0.25">
      <c r="A36" s="50"/>
      <c r="B36" s="122" t="s">
        <v>51</v>
      </c>
      <c r="C36" s="31">
        <f>824000+20460-21084</f>
        <v>823376</v>
      </c>
      <c r="D36" s="31">
        <f>60000+4000</f>
        <v>64000</v>
      </c>
      <c r="E36" s="20">
        <f t="shared" si="0"/>
        <v>887376</v>
      </c>
    </row>
    <row r="37" spans="1:5" x14ac:dyDescent="0.25">
      <c r="A37" s="50"/>
      <c r="B37" s="122" t="s">
        <v>52</v>
      </c>
      <c r="C37" s="31"/>
      <c r="D37" s="31"/>
      <c r="E37" s="20">
        <f t="shared" si="0"/>
        <v>0</v>
      </c>
    </row>
    <row r="38" spans="1:5" x14ac:dyDescent="0.25">
      <c r="A38" s="50"/>
      <c r="B38" s="122" t="s">
        <v>53</v>
      </c>
      <c r="C38" s="31"/>
      <c r="D38" s="31"/>
      <c r="E38" s="20">
        <f t="shared" si="0"/>
        <v>0</v>
      </c>
    </row>
    <row r="39" spans="1:5" x14ac:dyDescent="0.25">
      <c r="A39" s="50"/>
      <c r="B39" s="122" t="s">
        <v>54</v>
      </c>
      <c r="C39" s="31">
        <f>646600+398190+20000</f>
        <v>1064790</v>
      </c>
      <c r="D39" s="123">
        <f>18000+10000</f>
        <v>28000</v>
      </c>
      <c r="E39" s="29">
        <f t="shared" si="0"/>
        <v>1092790</v>
      </c>
    </row>
    <row r="40" spans="1:5" x14ac:dyDescent="0.25">
      <c r="A40" s="50"/>
      <c r="B40" s="122" t="s">
        <v>55</v>
      </c>
      <c r="C40" s="31">
        <f>201000+3080</f>
        <v>204080</v>
      </c>
      <c r="D40" s="31">
        <f>55000+3000</f>
        <v>58000</v>
      </c>
      <c r="E40" s="20">
        <f t="shared" si="0"/>
        <v>262080</v>
      </c>
    </row>
    <row r="41" spans="1:5" x14ac:dyDescent="0.25">
      <c r="A41" s="50"/>
      <c r="B41" s="122" t="s">
        <v>56</v>
      </c>
      <c r="C41" s="31"/>
      <c r="D41" s="31"/>
      <c r="E41" s="20">
        <f t="shared" si="0"/>
        <v>0</v>
      </c>
    </row>
    <row r="42" spans="1:5" ht="13.8" x14ac:dyDescent="0.3">
      <c r="A42" s="50"/>
      <c r="B42" s="124" t="s">
        <v>57</v>
      </c>
      <c r="C42" s="20">
        <f>SUM(C43:C47)</f>
        <v>724000</v>
      </c>
      <c r="D42" s="29">
        <f>SUM(D43:D47)</f>
        <v>600520</v>
      </c>
      <c r="E42" s="29">
        <f t="shared" si="0"/>
        <v>1324520</v>
      </c>
    </row>
    <row r="43" spans="1:5" x14ac:dyDescent="0.25">
      <c r="A43" s="50"/>
      <c r="B43" s="122" t="s">
        <v>58</v>
      </c>
      <c r="C43" s="115">
        <v>115000</v>
      </c>
      <c r="D43" s="125">
        <f>10000+25000</f>
        <v>35000</v>
      </c>
      <c r="E43" s="29">
        <f t="shared" si="0"/>
        <v>150000</v>
      </c>
    </row>
    <row r="44" spans="1:5" x14ac:dyDescent="0.25">
      <c r="A44" s="50"/>
      <c r="B44" s="122" t="s">
        <v>59</v>
      </c>
      <c r="C44" s="126">
        <v>4000</v>
      </c>
      <c r="D44" s="127">
        <f>10000+300</f>
        <v>10300</v>
      </c>
      <c r="E44" s="20">
        <f t="shared" si="0"/>
        <v>14300</v>
      </c>
    </row>
    <row r="45" spans="1:5" x14ac:dyDescent="0.25">
      <c r="A45" s="50"/>
      <c r="B45" s="122" t="s">
        <v>60</v>
      </c>
      <c r="C45" s="126">
        <f>420000+196000-11000</f>
        <v>605000</v>
      </c>
      <c r="D45" s="127">
        <f>500000+55220</f>
        <v>555220</v>
      </c>
      <c r="E45" s="20">
        <f t="shared" si="0"/>
        <v>1160220</v>
      </c>
    </row>
    <row r="46" spans="1:5" x14ac:dyDescent="0.25">
      <c r="A46" s="50"/>
      <c r="B46" s="122" t="s">
        <v>61</v>
      </c>
      <c r="C46" s="126"/>
      <c r="D46" s="127"/>
      <c r="E46" s="20">
        <f t="shared" si="0"/>
        <v>0</v>
      </c>
    </row>
    <row r="47" spans="1:5" x14ac:dyDescent="0.25">
      <c r="A47" s="50"/>
      <c r="B47" s="122" t="s">
        <v>62</v>
      </c>
      <c r="C47" s="126"/>
      <c r="D47" s="31"/>
      <c r="E47" s="20">
        <f t="shared" si="0"/>
        <v>0</v>
      </c>
    </row>
    <row r="48" spans="1:5" x14ac:dyDescent="0.25">
      <c r="A48" s="50"/>
      <c r="B48" s="122" t="s">
        <v>63</v>
      </c>
      <c r="C48" s="126"/>
      <c r="D48" s="31"/>
      <c r="E48" s="20"/>
    </row>
    <row r="49" spans="1:5" ht="26.4" x14ac:dyDescent="0.25">
      <c r="A49" s="50"/>
      <c r="B49" s="122" t="s">
        <v>64</v>
      </c>
      <c r="C49" s="126">
        <f>C50+C51</f>
        <v>0</v>
      </c>
      <c r="D49" s="126">
        <f>D50+D51</f>
        <v>15000</v>
      </c>
      <c r="E49" s="20">
        <f t="shared" si="0"/>
        <v>15000</v>
      </c>
    </row>
    <row r="50" spans="1:5" ht="26.4" x14ac:dyDescent="0.25">
      <c r="A50" s="50"/>
      <c r="B50" s="128" t="s">
        <v>65</v>
      </c>
      <c r="C50" s="126"/>
      <c r="D50" s="31"/>
      <c r="E50" s="20">
        <f t="shared" si="0"/>
        <v>0</v>
      </c>
    </row>
    <row r="51" spans="1:5" ht="26.4" x14ac:dyDescent="0.25">
      <c r="A51" s="50"/>
      <c r="B51" s="128" t="s">
        <v>66</v>
      </c>
      <c r="C51" s="126"/>
      <c r="D51" s="31">
        <v>15000</v>
      </c>
      <c r="E51" s="20">
        <f t="shared" si="0"/>
        <v>15000</v>
      </c>
    </row>
    <row r="52" spans="1:5" ht="13.8" x14ac:dyDescent="0.3">
      <c r="A52" s="50"/>
      <c r="B52" s="124" t="s">
        <v>67</v>
      </c>
      <c r="C52" s="126">
        <f>C53+C54</f>
        <v>0</v>
      </c>
      <c r="D52" s="126">
        <f>D53+D54</f>
        <v>0</v>
      </c>
      <c r="E52" s="20">
        <f t="shared" si="0"/>
        <v>0</v>
      </c>
    </row>
    <row r="53" spans="1:5" x14ac:dyDescent="0.25">
      <c r="A53" s="50"/>
      <c r="B53" s="122" t="s">
        <v>68</v>
      </c>
      <c r="C53" s="129"/>
      <c r="D53" s="31"/>
      <c r="E53" s="20">
        <f t="shared" si="0"/>
        <v>0</v>
      </c>
    </row>
    <row r="54" spans="1:5" x14ac:dyDescent="0.25">
      <c r="A54" s="50"/>
      <c r="B54" s="122" t="s">
        <v>69</v>
      </c>
      <c r="C54" s="129"/>
      <c r="D54" s="31"/>
      <c r="E54" s="20">
        <f t="shared" si="0"/>
        <v>0</v>
      </c>
    </row>
    <row r="55" spans="1:5" ht="13.8" x14ac:dyDescent="0.3">
      <c r="A55" s="50"/>
      <c r="B55" s="124" t="s">
        <v>134</v>
      </c>
      <c r="C55" s="126">
        <f>C56+C57+C58</f>
        <v>0</v>
      </c>
      <c r="D55" s="126">
        <f>D56+D57+D58</f>
        <v>0</v>
      </c>
      <c r="E55" s="20">
        <f t="shared" si="0"/>
        <v>0</v>
      </c>
    </row>
    <row r="56" spans="1:5" ht="26.4" x14ac:dyDescent="0.25">
      <c r="A56" s="50"/>
      <c r="B56" s="122" t="s">
        <v>71</v>
      </c>
      <c r="C56" s="129"/>
      <c r="D56" s="31"/>
      <c r="E56" s="20">
        <f t="shared" si="0"/>
        <v>0</v>
      </c>
    </row>
    <row r="57" spans="1:5" ht="26.4" x14ac:dyDescent="0.25">
      <c r="A57" s="50"/>
      <c r="B57" s="122" t="s">
        <v>72</v>
      </c>
      <c r="C57" s="129"/>
      <c r="D57" s="31"/>
      <c r="E57" s="20">
        <f t="shared" si="0"/>
        <v>0</v>
      </c>
    </row>
    <row r="58" spans="1:5" ht="26.4" x14ac:dyDescent="0.25">
      <c r="A58" s="50"/>
      <c r="B58" s="122" t="s">
        <v>73</v>
      </c>
      <c r="C58" s="31"/>
      <c r="D58" s="31"/>
      <c r="E58" s="20">
        <f t="shared" si="0"/>
        <v>0</v>
      </c>
    </row>
    <row r="59" spans="1:5" x14ac:dyDescent="0.25">
      <c r="A59" s="50"/>
      <c r="B59" s="130" t="s">
        <v>74</v>
      </c>
      <c r="C59" s="126">
        <f>C60+C61+C62</f>
        <v>0</v>
      </c>
      <c r="D59" s="126">
        <f>D60+D61+D62</f>
        <v>0</v>
      </c>
      <c r="E59" s="20">
        <f t="shared" si="0"/>
        <v>0</v>
      </c>
    </row>
    <row r="60" spans="1:5" x14ac:dyDescent="0.25">
      <c r="A60" s="50"/>
      <c r="B60" s="122" t="s">
        <v>75</v>
      </c>
      <c r="C60" s="126"/>
      <c r="D60" s="31"/>
      <c r="E60" s="20">
        <f t="shared" si="0"/>
        <v>0</v>
      </c>
    </row>
    <row r="61" spans="1:5" x14ac:dyDescent="0.25">
      <c r="A61" s="50"/>
      <c r="B61" s="122" t="s">
        <v>76</v>
      </c>
      <c r="C61" s="126"/>
      <c r="D61" s="31"/>
      <c r="E61" s="20">
        <f t="shared" si="0"/>
        <v>0</v>
      </c>
    </row>
    <row r="62" spans="1:5" x14ac:dyDescent="0.25">
      <c r="A62" s="50"/>
      <c r="B62" s="122" t="s">
        <v>77</v>
      </c>
      <c r="C62" s="129"/>
      <c r="D62" s="31"/>
      <c r="E62" s="20">
        <f t="shared" si="0"/>
        <v>0</v>
      </c>
    </row>
    <row r="63" spans="1:5" x14ac:dyDescent="0.25">
      <c r="B63" s="130" t="s">
        <v>78</v>
      </c>
      <c r="C63" s="20">
        <v>7300</v>
      </c>
      <c r="D63" s="20">
        <f>500000+500</f>
        <v>500500</v>
      </c>
      <c r="E63" s="20">
        <f t="shared" si="0"/>
        <v>507800</v>
      </c>
    </row>
    <row r="64" spans="1:5" x14ac:dyDescent="0.25">
      <c r="A64" s="116" t="s">
        <v>135</v>
      </c>
      <c r="B64" s="130" t="s">
        <v>136</v>
      </c>
      <c r="C64" s="20">
        <f>C66+C67+C70</f>
        <v>0</v>
      </c>
      <c r="D64" s="20">
        <f>D66+D67+D70</f>
        <v>0</v>
      </c>
      <c r="E64" s="20">
        <f t="shared" si="0"/>
        <v>0</v>
      </c>
    </row>
    <row r="65" spans="1:5" x14ac:dyDescent="0.25">
      <c r="A65" s="50"/>
      <c r="B65" s="122" t="s">
        <v>137</v>
      </c>
      <c r="C65" s="131"/>
      <c r="D65" s="20">
        <f>D66+D67+D70</f>
        <v>0</v>
      </c>
      <c r="E65" s="20">
        <f t="shared" si="0"/>
        <v>0</v>
      </c>
    </row>
    <row r="66" spans="1:5" ht="26.4" x14ac:dyDescent="0.25">
      <c r="A66" s="50"/>
      <c r="B66" s="122" t="s">
        <v>81</v>
      </c>
      <c r="C66" s="20"/>
      <c r="D66" s="20"/>
      <c r="E66" s="20">
        <f t="shared" si="0"/>
        <v>0</v>
      </c>
    </row>
    <row r="67" spans="1:5" x14ac:dyDescent="0.25">
      <c r="A67" s="50"/>
      <c r="B67" s="122" t="s">
        <v>82</v>
      </c>
      <c r="C67" s="132">
        <f>C68+C69</f>
        <v>0</v>
      </c>
      <c r="D67" s="132">
        <f>D68+D69</f>
        <v>0</v>
      </c>
      <c r="E67" s="20">
        <f t="shared" si="0"/>
        <v>0</v>
      </c>
    </row>
    <row r="68" spans="1:5" x14ac:dyDescent="0.25">
      <c r="A68" s="50"/>
      <c r="B68" s="128" t="s">
        <v>83</v>
      </c>
      <c r="C68" s="132"/>
      <c r="D68" s="31"/>
      <c r="E68" s="20">
        <f t="shared" si="0"/>
        <v>0</v>
      </c>
    </row>
    <row r="69" spans="1:5" x14ac:dyDescent="0.25">
      <c r="A69" s="50"/>
      <c r="B69" s="128" t="s">
        <v>84</v>
      </c>
      <c r="C69" s="20"/>
      <c r="D69" s="20"/>
      <c r="E69" s="20">
        <f t="shared" si="0"/>
        <v>0</v>
      </c>
    </row>
    <row r="70" spans="1:5" x14ac:dyDescent="0.25">
      <c r="A70" s="50"/>
      <c r="B70" s="122" t="s">
        <v>85</v>
      </c>
      <c r="C70" s="126">
        <f>C71+C72</f>
        <v>0</v>
      </c>
      <c r="D70" s="126">
        <f>D71+D72</f>
        <v>0</v>
      </c>
      <c r="E70" s="20">
        <f t="shared" si="0"/>
        <v>0</v>
      </c>
    </row>
    <row r="71" spans="1:5" x14ac:dyDescent="0.25">
      <c r="A71" s="50"/>
      <c r="B71" s="128" t="s">
        <v>86</v>
      </c>
      <c r="C71" s="126"/>
      <c r="D71" s="31"/>
      <c r="E71" s="20">
        <f t="shared" si="0"/>
        <v>0</v>
      </c>
    </row>
    <row r="72" spans="1:5" x14ac:dyDescent="0.25">
      <c r="A72" s="50"/>
      <c r="B72" s="128" t="s">
        <v>87</v>
      </c>
      <c r="C72" s="129"/>
      <c r="D72" s="31"/>
      <c r="E72" s="20">
        <f t="shared" si="0"/>
        <v>0</v>
      </c>
    </row>
    <row r="73" spans="1:5" x14ac:dyDescent="0.25">
      <c r="A73" s="50"/>
      <c r="B73" s="122" t="s">
        <v>88</v>
      </c>
      <c r="C73" s="129"/>
      <c r="D73" s="31"/>
      <c r="E73" s="20">
        <f t="shared" si="0"/>
        <v>0</v>
      </c>
    </row>
    <row r="74" spans="1:5" x14ac:dyDescent="0.25">
      <c r="A74" s="50"/>
      <c r="B74" s="128" t="s">
        <v>89</v>
      </c>
      <c r="C74" s="129"/>
      <c r="D74" s="31"/>
      <c r="E74" s="20">
        <f t="shared" si="0"/>
        <v>0</v>
      </c>
    </row>
    <row r="75" spans="1:5" x14ac:dyDescent="0.25">
      <c r="A75" s="50"/>
      <c r="B75" s="128" t="s">
        <v>90</v>
      </c>
      <c r="C75" s="129"/>
      <c r="D75" s="31"/>
      <c r="E75" s="20">
        <f t="shared" si="0"/>
        <v>0</v>
      </c>
    </row>
    <row r="76" spans="1:5" ht="26.4" x14ac:dyDescent="0.25">
      <c r="A76" s="50"/>
      <c r="B76" s="128" t="s">
        <v>91</v>
      </c>
      <c r="C76" s="129"/>
      <c r="D76" s="31"/>
      <c r="E76" s="20">
        <f t="shared" si="0"/>
        <v>0</v>
      </c>
    </row>
    <row r="77" spans="1:5" x14ac:dyDescent="0.25">
      <c r="A77" s="50"/>
      <c r="B77" s="133" t="s">
        <v>92</v>
      </c>
      <c r="C77" s="129"/>
      <c r="D77" s="20"/>
      <c r="E77" s="20">
        <f t="shared" si="0"/>
        <v>0</v>
      </c>
    </row>
    <row r="78" spans="1:5" x14ac:dyDescent="0.25">
      <c r="A78" s="50"/>
      <c r="B78" s="133" t="s">
        <v>93</v>
      </c>
      <c r="C78" s="129"/>
      <c r="D78" s="31"/>
      <c r="E78" s="20">
        <f t="shared" si="0"/>
        <v>0</v>
      </c>
    </row>
    <row r="79" spans="1:5" x14ac:dyDescent="0.25">
      <c r="A79" s="50"/>
      <c r="B79" s="133" t="s">
        <v>138</v>
      </c>
      <c r="C79" s="129"/>
      <c r="D79" s="31"/>
      <c r="E79" s="20">
        <f t="shared" si="0"/>
        <v>0</v>
      </c>
    </row>
    <row r="80" spans="1:5" ht="26.4" x14ac:dyDescent="0.25">
      <c r="A80" s="50"/>
      <c r="B80" s="133" t="s">
        <v>95</v>
      </c>
      <c r="C80" s="129"/>
      <c r="D80" s="31"/>
      <c r="E80" s="20">
        <f t="shared" si="0"/>
        <v>0</v>
      </c>
    </row>
    <row r="81" spans="1:5" ht="26.4" x14ac:dyDescent="0.25">
      <c r="A81" s="50"/>
      <c r="B81" s="133" t="s">
        <v>96</v>
      </c>
      <c r="C81" s="129"/>
      <c r="D81" s="31"/>
      <c r="E81" s="20">
        <f t="shared" si="0"/>
        <v>0</v>
      </c>
    </row>
    <row r="82" spans="1:5" ht="26.4" x14ac:dyDescent="0.25">
      <c r="A82" s="50"/>
      <c r="B82" s="133" t="s">
        <v>97</v>
      </c>
      <c r="C82" s="129"/>
      <c r="D82" s="31"/>
      <c r="E82" s="20">
        <f t="shared" si="0"/>
        <v>0</v>
      </c>
    </row>
    <row r="83" spans="1:5" x14ac:dyDescent="0.25">
      <c r="B83" s="133" t="s">
        <v>98</v>
      </c>
      <c r="C83" s="129"/>
      <c r="D83" s="31"/>
      <c r="E83" s="20">
        <f t="shared" si="0"/>
        <v>0</v>
      </c>
    </row>
    <row r="84" spans="1:5" x14ac:dyDescent="0.25">
      <c r="A84" s="116" t="s">
        <v>139</v>
      </c>
      <c r="B84" s="134" t="s">
        <v>140</v>
      </c>
      <c r="C84" s="129"/>
      <c r="D84" s="31"/>
      <c r="E84" s="20">
        <f t="shared" si="0"/>
        <v>0</v>
      </c>
    </row>
    <row r="85" spans="1:5" ht="26.4" x14ac:dyDescent="0.25">
      <c r="A85" s="116"/>
      <c r="B85" s="135" t="s">
        <v>100</v>
      </c>
      <c r="C85" s="129"/>
      <c r="D85" s="31"/>
      <c r="E85" s="20">
        <f t="shared" si="0"/>
        <v>0</v>
      </c>
    </row>
    <row r="86" spans="1:5" ht="26.4" x14ac:dyDescent="0.25">
      <c r="A86" s="116"/>
      <c r="B86" s="135" t="s">
        <v>101</v>
      </c>
      <c r="C86" s="129"/>
      <c r="D86" s="31"/>
      <c r="E86" s="20">
        <f t="shared" si="0"/>
        <v>0</v>
      </c>
    </row>
    <row r="87" spans="1:5" x14ac:dyDescent="0.25">
      <c r="A87" s="136"/>
      <c r="B87" s="137" t="s">
        <v>102</v>
      </c>
      <c r="C87" s="138"/>
      <c r="D87" s="139"/>
      <c r="E87" s="20">
        <f t="shared" si="0"/>
        <v>0</v>
      </c>
    </row>
    <row r="88" spans="1:5" x14ac:dyDescent="0.25">
      <c r="A88" s="136" t="s">
        <v>141</v>
      </c>
      <c r="B88" s="140" t="s">
        <v>142</v>
      </c>
      <c r="C88" s="50"/>
      <c r="D88" s="50"/>
      <c r="E88" s="20">
        <f t="shared" si="0"/>
        <v>0</v>
      </c>
    </row>
    <row r="89" spans="1:5" x14ac:dyDescent="0.25">
      <c r="A89" s="50"/>
      <c r="B89" s="140"/>
      <c r="C89" s="50"/>
      <c r="D89" s="50"/>
      <c r="E89" s="50"/>
    </row>
    <row r="90" spans="1:5" ht="21" customHeight="1" x14ac:dyDescent="0.25">
      <c r="B90" t="s">
        <v>143</v>
      </c>
      <c r="D90" t="s">
        <v>144</v>
      </c>
    </row>
    <row r="92" spans="1:5" x14ac:dyDescent="0.25">
      <c r="B92" t="s">
        <v>145</v>
      </c>
      <c r="D92" t="s">
        <v>110</v>
      </c>
    </row>
    <row r="95" spans="1:5" x14ac:dyDescent="0.25">
      <c r="B95" s="141" t="s">
        <v>146</v>
      </c>
      <c r="C95" s="141"/>
    </row>
    <row r="96" spans="1:5" x14ac:dyDescent="0.25">
      <c r="B96" t="s">
        <v>10</v>
      </c>
    </row>
  </sheetData>
  <mergeCells count="7">
    <mergeCell ref="A24:E24"/>
    <mergeCell ref="D6:E7"/>
    <mergeCell ref="D11:E11"/>
    <mergeCell ref="A17:E17"/>
    <mergeCell ref="A18:E18"/>
    <mergeCell ref="A19:E19"/>
    <mergeCell ref="A23:E23"/>
  </mergeCells>
  <pageMargins left="0.19685039370078741" right="0" top="0.19685039370078741" bottom="0.19685039370078741"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E106"/>
  <sheetViews>
    <sheetView view="pageBreakPreview" topLeftCell="A85" zoomScaleNormal="100" workbookViewId="0">
      <selection activeCell="A5" sqref="A5"/>
    </sheetView>
  </sheetViews>
  <sheetFormatPr defaultRowHeight="13.2" x14ac:dyDescent="0.25"/>
  <cols>
    <col min="1" max="1" width="47" customWidth="1"/>
    <col min="2" max="2" width="11" customWidth="1"/>
    <col min="3" max="4" width="13.109375" customWidth="1"/>
    <col min="5" max="5" width="13.88671875" customWidth="1"/>
    <col min="7" max="7" width="10" bestFit="1" customWidth="1"/>
  </cols>
  <sheetData>
    <row r="1" spans="1:5" ht="19.5" customHeight="1" x14ac:dyDescent="0.25">
      <c r="B1" s="1" t="s">
        <v>0</v>
      </c>
      <c r="C1" s="2"/>
      <c r="D1" s="2"/>
      <c r="E1" s="2"/>
    </row>
    <row r="2" spans="1:5" x14ac:dyDescent="0.25">
      <c r="B2" t="s">
        <v>1</v>
      </c>
      <c r="D2" s="3">
        <f>E21</f>
        <v>26619800</v>
      </c>
      <c r="E2" s="4" t="s">
        <v>2</v>
      </c>
    </row>
    <row r="3" spans="1:5" ht="16.5" customHeight="1" x14ac:dyDescent="0.25">
      <c r="B3" s="5" t="s">
        <v>3</v>
      </c>
      <c r="C3" s="5"/>
      <c r="D3" s="5"/>
      <c r="E3" s="5"/>
    </row>
    <row r="4" spans="1:5" x14ac:dyDescent="0.25">
      <c r="B4" s="6" t="s">
        <v>4</v>
      </c>
      <c r="C4" s="6"/>
      <c r="D4" s="6"/>
      <c r="E4" s="6"/>
    </row>
    <row r="5" spans="1:5" x14ac:dyDescent="0.25">
      <c r="B5" s="7" t="s">
        <v>5</v>
      </c>
      <c r="C5" s="4"/>
      <c r="D5" s="4"/>
      <c r="E5" s="4"/>
    </row>
    <row r="6" spans="1:5" x14ac:dyDescent="0.25">
      <c r="B6" s="4"/>
      <c r="C6" s="4"/>
      <c r="D6" s="8" t="s">
        <v>6</v>
      </c>
      <c r="E6" s="8"/>
    </row>
    <row r="7" spans="1:5" x14ac:dyDescent="0.25">
      <c r="B7" s="9" t="s">
        <v>7</v>
      </c>
      <c r="D7" s="9" t="s">
        <v>8</v>
      </c>
    </row>
    <row r="8" spans="1:5" ht="13.5" customHeight="1" x14ac:dyDescent="0.25">
      <c r="B8" s="10"/>
      <c r="C8" s="11" t="s">
        <v>9</v>
      </c>
      <c r="D8" s="10"/>
      <c r="E8" s="12" t="s">
        <v>10</v>
      </c>
    </row>
    <row r="9" spans="1:5" ht="13.5" customHeight="1" x14ac:dyDescent="0.3">
      <c r="A9" s="13"/>
      <c r="C9" s="9" t="s">
        <v>11</v>
      </c>
    </row>
    <row r="10" spans="1:5" ht="20.399999999999999" x14ac:dyDescent="0.35">
      <c r="A10" s="14" t="s">
        <v>12</v>
      </c>
      <c r="B10" s="14"/>
      <c r="C10" s="14"/>
      <c r="D10" s="14"/>
      <c r="E10" s="14"/>
    </row>
    <row r="11" spans="1:5" ht="15" customHeight="1" x14ac:dyDescent="0.25">
      <c r="A11" s="15" t="s">
        <v>13</v>
      </c>
      <c r="B11" s="15"/>
      <c r="C11" s="15"/>
      <c r="D11" s="15"/>
      <c r="E11" s="15"/>
    </row>
    <row r="12" spans="1:5" ht="13.8" x14ac:dyDescent="0.25">
      <c r="A12" s="15" t="s">
        <v>14</v>
      </c>
      <c r="B12" s="15"/>
      <c r="C12" s="15"/>
      <c r="D12" s="15"/>
      <c r="E12" s="15"/>
    </row>
    <row r="13" spans="1:5" ht="12" customHeight="1" x14ac:dyDescent="0.25">
      <c r="A13" s="16" t="s">
        <v>15</v>
      </c>
    </row>
    <row r="14" spans="1:5" x14ac:dyDescent="0.25">
      <c r="A14" s="16" t="s">
        <v>16</v>
      </c>
    </row>
    <row r="15" spans="1:5" ht="44.25" customHeight="1" x14ac:dyDescent="0.25">
      <c r="A15" s="17" t="s">
        <v>17</v>
      </c>
      <c r="B15" s="17"/>
      <c r="C15" s="17"/>
      <c r="D15" s="17"/>
      <c r="E15" s="17"/>
    </row>
    <row r="16" spans="1:5" ht="33" customHeight="1" x14ac:dyDescent="0.25">
      <c r="A16" s="17" t="s">
        <v>18</v>
      </c>
      <c r="B16" s="17"/>
      <c r="C16" s="17"/>
      <c r="D16" s="17"/>
      <c r="E16" s="17"/>
    </row>
    <row r="17" spans="1:5" ht="9" customHeight="1" x14ac:dyDescent="0.25">
      <c r="B17" s="18"/>
      <c r="D17" s="19" t="s">
        <v>19</v>
      </c>
    </row>
    <row r="18" spans="1:5" x14ac:dyDescent="0.25">
      <c r="A18" s="20" t="s">
        <v>20</v>
      </c>
      <c r="B18" s="20" t="s">
        <v>21</v>
      </c>
      <c r="C18" s="21" t="s">
        <v>22</v>
      </c>
      <c r="D18" s="21"/>
      <c r="E18" s="20" t="s">
        <v>23</v>
      </c>
    </row>
    <row r="19" spans="1:5" ht="18.75" customHeight="1" x14ac:dyDescent="0.25">
      <c r="A19" s="22"/>
      <c r="B19" s="22"/>
      <c r="C19" s="23" t="s">
        <v>24</v>
      </c>
      <c r="D19" s="23" t="s">
        <v>25</v>
      </c>
      <c r="E19" s="22"/>
    </row>
    <row r="20" spans="1:5" s="10" customFormat="1" ht="9.75" customHeight="1" x14ac:dyDescent="0.25">
      <c r="A20" s="24">
        <v>1</v>
      </c>
      <c r="B20" s="20">
        <v>2</v>
      </c>
      <c r="C20" s="20">
        <v>3</v>
      </c>
      <c r="D20" s="20">
        <v>4</v>
      </c>
      <c r="E20" s="20">
        <v>5</v>
      </c>
    </row>
    <row r="21" spans="1:5" ht="15.6" x14ac:dyDescent="0.3">
      <c r="A21" s="25" t="s">
        <v>26</v>
      </c>
      <c r="B21" s="26" t="s">
        <v>27</v>
      </c>
      <c r="C21" s="27">
        <f>C22</f>
        <v>23619800</v>
      </c>
      <c r="D21" s="28">
        <f>D23+D35</f>
        <v>3000000</v>
      </c>
      <c r="E21" s="29">
        <f>C21+D21</f>
        <v>26619800</v>
      </c>
    </row>
    <row r="22" spans="1:5" ht="15.6" x14ac:dyDescent="0.3">
      <c r="A22" s="30" t="s">
        <v>28</v>
      </c>
      <c r="B22" s="26" t="s">
        <v>27</v>
      </c>
      <c r="C22" s="31">
        <v>23619800</v>
      </c>
      <c r="D22" s="31" t="s">
        <v>27</v>
      </c>
      <c r="E22" s="27">
        <f>C22</f>
        <v>23619800</v>
      </c>
    </row>
    <row r="23" spans="1:5" ht="20.25" customHeight="1" x14ac:dyDescent="0.25">
      <c r="A23" s="32" t="s">
        <v>29</v>
      </c>
      <c r="B23" s="33" t="s">
        <v>27</v>
      </c>
      <c r="C23" s="33" t="s">
        <v>27</v>
      </c>
      <c r="D23" s="34">
        <f>D24+D29</f>
        <v>3000000</v>
      </c>
      <c r="E23" s="31">
        <f t="shared" ref="E23:E30" si="0">D23</f>
        <v>3000000</v>
      </c>
    </row>
    <row r="24" spans="1:5" ht="25.5" customHeight="1" x14ac:dyDescent="0.25">
      <c r="A24" s="35" t="s">
        <v>30</v>
      </c>
      <c r="B24" s="36">
        <v>25010000</v>
      </c>
      <c r="C24" s="33" t="s">
        <v>27</v>
      </c>
      <c r="D24" s="37">
        <f>D25+D26+D27+D28</f>
        <v>3000000</v>
      </c>
      <c r="E24" s="31">
        <f t="shared" si="0"/>
        <v>3000000</v>
      </c>
    </row>
    <row r="25" spans="1:5" ht="21" customHeight="1" x14ac:dyDescent="0.25">
      <c r="A25" s="38" t="s">
        <v>31</v>
      </c>
      <c r="B25" s="36">
        <v>25010100</v>
      </c>
      <c r="C25" s="33" t="s">
        <v>27</v>
      </c>
      <c r="D25" s="39">
        <v>3000000</v>
      </c>
      <c r="E25" s="31">
        <f t="shared" si="0"/>
        <v>3000000</v>
      </c>
    </row>
    <row r="26" spans="1:5" ht="22.8" x14ac:dyDescent="0.25">
      <c r="A26" s="40" t="s">
        <v>32</v>
      </c>
      <c r="B26" s="36">
        <v>25010200</v>
      </c>
      <c r="C26" s="33" t="s">
        <v>27</v>
      </c>
      <c r="D26" s="31"/>
      <c r="E26" s="31">
        <f t="shared" si="0"/>
        <v>0</v>
      </c>
    </row>
    <row r="27" spans="1:5" x14ac:dyDescent="0.25">
      <c r="A27" s="38" t="s">
        <v>33</v>
      </c>
      <c r="B27" s="36">
        <v>25010300</v>
      </c>
      <c r="C27" s="33" t="s">
        <v>27</v>
      </c>
      <c r="D27" s="31"/>
      <c r="E27" s="31">
        <f t="shared" si="0"/>
        <v>0</v>
      </c>
    </row>
    <row r="28" spans="1:5" ht="21" x14ac:dyDescent="0.25">
      <c r="A28" s="38" t="s">
        <v>34</v>
      </c>
      <c r="B28" s="36">
        <v>25010400</v>
      </c>
      <c r="C28" s="33" t="s">
        <v>27</v>
      </c>
      <c r="D28" s="37"/>
      <c r="E28" s="31">
        <f t="shared" si="0"/>
        <v>0</v>
      </c>
    </row>
    <row r="29" spans="1:5" x14ac:dyDescent="0.25">
      <c r="A29" s="41" t="s">
        <v>35</v>
      </c>
      <c r="B29" s="36">
        <v>25020000</v>
      </c>
      <c r="C29" s="33" t="s">
        <v>27</v>
      </c>
      <c r="D29" s="42">
        <f>D30+D31</f>
        <v>0</v>
      </c>
      <c r="E29" s="31">
        <f t="shared" si="0"/>
        <v>0</v>
      </c>
    </row>
    <row r="30" spans="1:5" x14ac:dyDescent="0.25">
      <c r="A30" s="43" t="s">
        <v>36</v>
      </c>
      <c r="B30" s="36">
        <v>25020100</v>
      </c>
      <c r="C30" s="33" t="s">
        <v>27</v>
      </c>
      <c r="D30" s="31"/>
      <c r="E30" s="31">
        <f t="shared" si="0"/>
        <v>0</v>
      </c>
    </row>
    <row r="31" spans="1:5" ht="69.75" customHeight="1" x14ac:dyDescent="0.25">
      <c r="A31" s="44" t="s">
        <v>37</v>
      </c>
      <c r="B31" s="36">
        <v>25020200</v>
      </c>
      <c r="C31" s="33" t="s">
        <v>27</v>
      </c>
      <c r="D31" s="31"/>
      <c r="E31" s="31"/>
    </row>
    <row r="32" spans="1:5" x14ac:dyDescent="0.25">
      <c r="A32" s="45" t="s">
        <v>38</v>
      </c>
      <c r="B32" s="46"/>
      <c r="C32" s="33"/>
      <c r="D32" s="31"/>
      <c r="E32" s="31"/>
    </row>
    <row r="33" spans="1:5" x14ac:dyDescent="0.25">
      <c r="A33" s="47" t="s">
        <v>39</v>
      </c>
      <c r="B33" s="46"/>
      <c r="C33" s="33"/>
      <c r="D33" s="31"/>
      <c r="E33" s="31"/>
    </row>
    <row r="34" spans="1:5" x14ac:dyDescent="0.25">
      <c r="A34" s="48"/>
      <c r="B34" s="46"/>
      <c r="C34" s="33"/>
      <c r="D34" s="31"/>
      <c r="E34" s="31"/>
    </row>
    <row r="35" spans="1:5" x14ac:dyDescent="0.25">
      <c r="A35" s="49" t="s">
        <v>40</v>
      </c>
      <c r="B35" s="50"/>
      <c r="C35" s="50"/>
      <c r="D35" s="20">
        <f>D37</f>
        <v>0</v>
      </c>
      <c r="E35" s="20">
        <f>D35</f>
        <v>0</v>
      </c>
    </row>
    <row r="36" spans="1:5" x14ac:dyDescent="0.25">
      <c r="A36" s="51" t="s">
        <v>41</v>
      </c>
      <c r="B36" s="52">
        <v>600000</v>
      </c>
      <c r="C36" s="50"/>
      <c r="D36" s="20">
        <f>D37</f>
        <v>0</v>
      </c>
      <c r="E36" s="20">
        <f>D36</f>
        <v>0</v>
      </c>
    </row>
    <row r="37" spans="1:5" x14ac:dyDescent="0.25">
      <c r="A37" s="53" t="s">
        <v>42</v>
      </c>
      <c r="B37" s="54">
        <v>602100</v>
      </c>
      <c r="C37" s="50"/>
      <c r="D37" s="20"/>
      <c r="E37" s="20">
        <f>D37+C37</f>
        <v>0</v>
      </c>
    </row>
    <row r="38" spans="1:5" x14ac:dyDescent="0.25">
      <c r="A38" s="55" t="s">
        <v>43</v>
      </c>
      <c r="B38" s="56"/>
      <c r="C38" s="31"/>
      <c r="D38" s="31"/>
      <c r="E38" s="31"/>
    </row>
    <row r="39" spans="1:5" x14ac:dyDescent="0.25">
      <c r="A39" s="57"/>
      <c r="B39" s="58"/>
      <c r="C39" s="31"/>
      <c r="D39" s="31"/>
      <c r="E39" s="31"/>
    </row>
    <row r="40" spans="1:5" ht="15.6" x14ac:dyDescent="0.3">
      <c r="A40" s="59" t="s">
        <v>44</v>
      </c>
      <c r="B40" s="60" t="s">
        <v>27</v>
      </c>
      <c r="C40" s="27">
        <f>C41+C75</f>
        <v>23619800</v>
      </c>
      <c r="D40" s="29">
        <f>D41+D75</f>
        <v>3000000</v>
      </c>
      <c r="E40" s="29">
        <f>E41+E75</f>
        <v>26619800</v>
      </c>
    </row>
    <row r="41" spans="1:5" x14ac:dyDescent="0.25">
      <c r="A41" s="61" t="s">
        <v>45</v>
      </c>
      <c r="B41" s="62">
        <v>2000</v>
      </c>
      <c r="C41" s="20">
        <f>C46</f>
        <v>23399800</v>
      </c>
      <c r="D41" s="20">
        <f>D46</f>
        <v>2900000</v>
      </c>
      <c r="E41" s="20">
        <f>E46</f>
        <v>26299800</v>
      </c>
    </row>
    <row r="42" spans="1:5" ht="11.25" customHeight="1" x14ac:dyDescent="0.25">
      <c r="A42" s="63" t="s">
        <v>46</v>
      </c>
      <c r="B42" s="64">
        <v>2110</v>
      </c>
      <c r="C42" s="65"/>
      <c r="D42" s="65"/>
      <c r="E42" s="65"/>
    </row>
    <row r="43" spans="1:5" x14ac:dyDescent="0.25">
      <c r="A43" s="66" t="s">
        <v>47</v>
      </c>
      <c r="B43" s="67">
        <v>2111</v>
      </c>
      <c r="C43" s="68"/>
      <c r="D43" s="68"/>
      <c r="E43" s="68"/>
    </row>
    <row r="44" spans="1:5" x14ac:dyDescent="0.25">
      <c r="A44" s="66" t="s">
        <v>48</v>
      </c>
      <c r="B44" s="67">
        <v>2112</v>
      </c>
      <c r="C44" s="68"/>
      <c r="D44" s="68"/>
      <c r="E44" s="68"/>
    </row>
    <row r="45" spans="1:5" x14ac:dyDescent="0.25">
      <c r="A45" s="63" t="s">
        <v>49</v>
      </c>
      <c r="B45" s="64">
        <v>2120</v>
      </c>
      <c r="C45" s="65"/>
      <c r="D45" s="65"/>
      <c r="E45" s="65"/>
    </row>
    <row r="46" spans="1:5" x14ac:dyDescent="0.25">
      <c r="A46" s="63" t="s">
        <v>50</v>
      </c>
      <c r="B46" s="64">
        <v>2200</v>
      </c>
      <c r="C46" s="65">
        <f>C60</f>
        <v>23399800</v>
      </c>
      <c r="D46" s="65">
        <f>D60</f>
        <v>2900000</v>
      </c>
      <c r="E46" s="65">
        <f>E60</f>
        <v>26299800</v>
      </c>
    </row>
    <row r="47" spans="1:5" x14ac:dyDescent="0.25">
      <c r="A47" s="69" t="s">
        <v>51</v>
      </c>
      <c r="B47" s="67">
        <v>2210</v>
      </c>
      <c r="C47" s="68"/>
      <c r="D47" s="68"/>
      <c r="E47" s="68"/>
    </row>
    <row r="48" spans="1:5" x14ac:dyDescent="0.25">
      <c r="A48" s="69" t="s">
        <v>52</v>
      </c>
      <c r="B48" s="67">
        <v>2220</v>
      </c>
      <c r="C48" s="68"/>
      <c r="D48" s="68"/>
      <c r="E48" s="68"/>
    </row>
    <row r="49" spans="1:5" x14ac:dyDescent="0.25">
      <c r="A49" s="69" t="s">
        <v>53</v>
      </c>
      <c r="B49" s="67">
        <v>2230</v>
      </c>
      <c r="C49" s="68"/>
      <c r="D49" s="68"/>
      <c r="E49" s="68"/>
    </row>
    <row r="50" spans="1:5" x14ac:dyDescent="0.25">
      <c r="A50" s="69" t="s">
        <v>54</v>
      </c>
      <c r="B50" s="67">
        <v>2240</v>
      </c>
      <c r="C50" s="68"/>
      <c r="D50" s="68"/>
      <c r="E50" s="68"/>
    </row>
    <row r="51" spans="1:5" x14ac:dyDescent="0.25">
      <c r="A51" s="69" t="s">
        <v>55</v>
      </c>
      <c r="B51" s="67">
        <v>2250</v>
      </c>
      <c r="C51" s="68"/>
      <c r="D51" s="68"/>
      <c r="E51" s="68"/>
    </row>
    <row r="52" spans="1:5" ht="9" customHeight="1" x14ac:dyDescent="0.25">
      <c r="A52" s="69" t="s">
        <v>56</v>
      </c>
      <c r="B52" s="64">
        <v>2260</v>
      </c>
      <c r="C52" s="65"/>
      <c r="D52" s="65"/>
      <c r="E52" s="65"/>
    </row>
    <row r="53" spans="1:5" x14ac:dyDescent="0.25">
      <c r="A53" s="70" t="s">
        <v>57</v>
      </c>
      <c r="B53" s="64">
        <v>2270</v>
      </c>
      <c r="C53" s="65"/>
      <c r="D53" s="65"/>
      <c r="E53" s="65"/>
    </row>
    <row r="54" spans="1:5" x14ac:dyDescent="0.25">
      <c r="A54" s="69" t="s">
        <v>58</v>
      </c>
      <c r="B54" s="64">
        <v>2271</v>
      </c>
      <c r="C54" s="65"/>
      <c r="D54" s="65"/>
      <c r="E54" s="65"/>
    </row>
    <row r="55" spans="1:5" x14ac:dyDescent="0.25">
      <c r="A55" s="69" t="s">
        <v>59</v>
      </c>
      <c r="B55" s="67">
        <v>2272</v>
      </c>
      <c r="C55" s="68"/>
      <c r="D55" s="68"/>
      <c r="E55" s="68"/>
    </row>
    <row r="56" spans="1:5" x14ac:dyDescent="0.25">
      <c r="A56" s="69" t="s">
        <v>60</v>
      </c>
      <c r="B56" s="67">
        <v>2273</v>
      </c>
      <c r="C56" s="68"/>
      <c r="D56" s="68"/>
      <c r="E56" s="68"/>
    </row>
    <row r="57" spans="1:5" x14ac:dyDescent="0.25">
      <c r="A57" s="69" t="s">
        <v>61</v>
      </c>
      <c r="B57" s="67">
        <v>2274</v>
      </c>
      <c r="C57" s="68"/>
      <c r="D57" s="68"/>
      <c r="E57" s="68"/>
    </row>
    <row r="58" spans="1:5" x14ac:dyDescent="0.25">
      <c r="A58" s="69" t="s">
        <v>62</v>
      </c>
      <c r="B58" s="67">
        <v>2275</v>
      </c>
      <c r="C58" s="68"/>
      <c r="D58" s="68"/>
      <c r="E58" s="68"/>
    </row>
    <row r="59" spans="1:5" x14ac:dyDescent="0.25">
      <c r="A59" s="69" t="s">
        <v>63</v>
      </c>
      <c r="B59" s="67">
        <v>2276</v>
      </c>
      <c r="C59" s="68"/>
      <c r="D59" s="68"/>
      <c r="E59" s="68"/>
    </row>
    <row r="60" spans="1:5" ht="21" x14ac:dyDescent="0.25">
      <c r="A60" s="69" t="s">
        <v>64</v>
      </c>
      <c r="B60" s="67">
        <v>2280</v>
      </c>
      <c r="C60" s="68">
        <f>C61+C62</f>
        <v>23399800</v>
      </c>
      <c r="D60" s="68">
        <f>D61+D62</f>
        <v>2900000</v>
      </c>
      <c r="E60" s="68">
        <f>E61+E62</f>
        <v>26299800</v>
      </c>
    </row>
    <row r="61" spans="1:5" ht="21" x14ac:dyDescent="0.25">
      <c r="A61" s="71" t="s">
        <v>65</v>
      </c>
      <c r="B61" s="67">
        <v>2281</v>
      </c>
      <c r="C61" s="68">
        <v>23399800</v>
      </c>
      <c r="D61" s="68">
        <v>2900000</v>
      </c>
      <c r="E61" s="65">
        <f>C61+D61</f>
        <v>26299800</v>
      </c>
    </row>
    <row r="62" spans="1:5" ht="21" x14ac:dyDescent="0.25">
      <c r="A62" s="71" t="s">
        <v>66</v>
      </c>
      <c r="B62" s="64">
        <v>2282</v>
      </c>
      <c r="C62" s="65"/>
      <c r="D62" s="65"/>
      <c r="E62" s="65">
        <f>C62+D62</f>
        <v>0</v>
      </c>
    </row>
    <row r="63" spans="1:5" x14ac:dyDescent="0.25">
      <c r="A63" s="70" t="s">
        <v>67</v>
      </c>
      <c r="B63" s="67">
        <v>2400</v>
      </c>
      <c r="C63" s="65"/>
      <c r="D63" s="65"/>
      <c r="E63" s="65"/>
    </row>
    <row r="64" spans="1:5" x14ac:dyDescent="0.25">
      <c r="A64" s="69" t="s">
        <v>68</v>
      </c>
      <c r="B64" s="67">
        <v>2410</v>
      </c>
      <c r="C64" s="65"/>
      <c r="D64" s="65"/>
      <c r="E64" s="65"/>
    </row>
    <row r="65" spans="1:5" x14ac:dyDescent="0.25">
      <c r="A65" s="69" t="s">
        <v>69</v>
      </c>
      <c r="B65" s="64">
        <v>2420</v>
      </c>
      <c r="C65" s="65"/>
      <c r="D65" s="65"/>
      <c r="E65" s="65"/>
    </row>
    <row r="66" spans="1:5" x14ac:dyDescent="0.25">
      <c r="A66" s="70" t="s">
        <v>70</v>
      </c>
      <c r="B66" s="64">
        <v>2600</v>
      </c>
      <c r="C66" s="65"/>
      <c r="D66" s="65"/>
      <c r="E66" s="65"/>
    </row>
    <row r="67" spans="1:5" ht="21" x14ac:dyDescent="0.25">
      <c r="A67" s="69" t="s">
        <v>71</v>
      </c>
      <c r="B67" s="72">
        <v>2610</v>
      </c>
      <c r="C67" s="68"/>
      <c r="D67" s="68"/>
      <c r="E67" s="68"/>
    </row>
    <row r="68" spans="1:5" ht="14.25" customHeight="1" x14ac:dyDescent="0.25">
      <c r="A68" s="69" t="s">
        <v>72</v>
      </c>
      <c r="B68" s="73">
        <v>2620</v>
      </c>
      <c r="C68" s="68"/>
      <c r="D68" s="68"/>
      <c r="E68" s="68"/>
    </row>
    <row r="69" spans="1:5" ht="21" x14ac:dyDescent="0.25">
      <c r="A69" s="69" t="s">
        <v>73</v>
      </c>
      <c r="B69" s="73">
        <v>2630</v>
      </c>
      <c r="C69" s="65"/>
      <c r="D69" s="65"/>
      <c r="E69" s="65"/>
    </row>
    <row r="70" spans="1:5" x14ac:dyDescent="0.25">
      <c r="A70" s="74" t="s">
        <v>74</v>
      </c>
      <c r="B70" s="67">
        <v>2700</v>
      </c>
      <c r="C70" s="68"/>
      <c r="D70" s="68"/>
      <c r="E70" s="68"/>
    </row>
    <row r="71" spans="1:5" x14ac:dyDescent="0.25">
      <c r="A71" s="69" t="s">
        <v>75</v>
      </c>
      <c r="B71" s="67">
        <v>2710</v>
      </c>
      <c r="C71" s="68"/>
      <c r="D71" s="68"/>
      <c r="E71" s="68"/>
    </row>
    <row r="72" spans="1:5" x14ac:dyDescent="0.25">
      <c r="A72" s="69" t="s">
        <v>76</v>
      </c>
      <c r="B72" s="67">
        <v>2720</v>
      </c>
      <c r="C72" s="68"/>
      <c r="D72" s="68"/>
      <c r="E72" s="68"/>
    </row>
    <row r="73" spans="1:5" x14ac:dyDescent="0.25">
      <c r="A73" s="69" t="s">
        <v>77</v>
      </c>
      <c r="B73" s="67">
        <v>2730</v>
      </c>
      <c r="C73" s="68"/>
      <c r="D73" s="68"/>
      <c r="E73" s="68"/>
    </row>
    <row r="74" spans="1:5" x14ac:dyDescent="0.25">
      <c r="A74" s="69" t="s">
        <v>78</v>
      </c>
      <c r="B74" s="67">
        <v>2800</v>
      </c>
      <c r="C74" s="68"/>
      <c r="D74" s="68"/>
      <c r="E74" s="68"/>
    </row>
    <row r="75" spans="1:5" x14ac:dyDescent="0.25">
      <c r="A75" s="74" t="s">
        <v>79</v>
      </c>
      <c r="B75" s="64">
        <v>3000</v>
      </c>
      <c r="C75" s="65">
        <f>C91</f>
        <v>220000</v>
      </c>
      <c r="D75" s="65">
        <f>D91</f>
        <v>100000</v>
      </c>
      <c r="E75" s="65">
        <f>E91</f>
        <v>320000</v>
      </c>
    </row>
    <row r="76" spans="1:5" x14ac:dyDescent="0.25">
      <c r="A76" s="74" t="s">
        <v>80</v>
      </c>
      <c r="B76" s="64">
        <v>3100</v>
      </c>
      <c r="C76" s="65"/>
      <c r="D76" s="65"/>
      <c r="E76" s="65"/>
    </row>
    <row r="77" spans="1:5" ht="17.25" customHeight="1" x14ac:dyDescent="0.25">
      <c r="A77" s="69" t="s">
        <v>81</v>
      </c>
      <c r="B77" s="64">
        <v>3110</v>
      </c>
      <c r="C77" s="65"/>
      <c r="D77" s="65"/>
      <c r="E77" s="65"/>
    </row>
    <row r="78" spans="1:5" x14ac:dyDescent="0.25">
      <c r="A78" s="69" t="s">
        <v>82</v>
      </c>
      <c r="B78" s="67">
        <v>3120</v>
      </c>
      <c r="C78" s="68"/>
      <c r="D78" s="68"/>
      <c r="E78" s="68"/>
    </row>
    <row r="79" spans="1:5" x14ac:dyDescent="0.25">
      <c r="A79" s="71" t="s">
        <v>83</v>
      </c>
      <c r="B79" s="75">
        <v>3121</v>
      </c>
      <c r="C79" s="68"/>
      <c r="D79" s="68"/>
      <c r="E79" s="68"/>
    </row>
    <row r="80" spans="1:5" x14ac:dyDescent="0.25">
      <c r="A80" s="71" t="s">
        <v>84</v>
      </c>
      <c r="B80" s="76">
        <v>3122</v>
      </c>
      <c r="C80" s="77"/>
      <c r="D80" s="65"/>
      <c r="E80" s="65"/>
    </row>
    <row r="81" spans="1:5" x14ac:dyDescent="0.25">
      <c r="A81" s="69" t="s">
        <v>85</v>
      </c>
      <c r="B81" s="76">
        <v>3130</v>
      </c>
      <c r="C81" s="78"/>
      <c r="D81" s="68"/>
      <c r="E81" s="68"/>
    </row>
    <row r="82" spans="1:5" x14ac:dyDescent="0.25">
      <c r="A82" s="71" t="s">
        <v>86</v>
      </c>
      <c r="B82" s="76">
        <v>3131</v>
      </c>
      <c r="C82" s="78"/>
      <c r="D82" s="68"/>
      <c r="E82" s="68"/>
    </row>
    <row r="83" spans="1:5" x14ac:dyDescent="0.25">
      <c r="A83" s="71" t="s">
        <v>87</v>
      </c>
      <c r="B83" s="76">
        <v>3132</v>
      </c>
      <c r="C83" s="78"/>
      <c r="D83" s="68"/>
      <c r="E83" s="68"/>
    </row>
    <row r="84" spans="1:5" x14ac:dyDescent="0.25">
      <c r="A84" s="69" t="s">
        <v>88</v>
      </c>
      <c r="B84" s="76">
        <v>3140</v>
      </c>
      <c r="C84" s="78"/>
      <c r="D84" s="68"/>
      <c r="E84" s="68"/>
    </row>
    <row r="85" spans="1:5" x14ac:dyDescent="0.25">
      <c r="A85" s="71" t="s">
        <v>89</v>
      </c>
      <c r="B85" s="76">
        <v>3141</v>
      </c>
      <c r="C85" s="78"/>
      <c r="D85" s="68"/>
      <c r="E85" s="68"/>
    </row>
    <row r="86" spans="1:5" x14ac:dyDescent="0.25">
      <c r="A86" s="71" t="s">
        <v>90</v>
      </c>
      <c r="B86" s="76">
        <v>3142</v>
      </c>
      <c r="C86" s="78"/>
      <c r="D86" s="68"/>
      <c r="E86" s="68"/>
    </row>
    <row r="87" spans="1:5" x14ac:dyDescent="0.25">
      <c r="A87" s="71" t="s">
        <v>91</v>
      </c>
      <c r="B87" s="79">
        <v>3143</v>
      </c>
      <c r="C87" s="80"/>
      <c r="D87" s="80"/>
      <c r="E87" s="80"/>
    </row>
    <row r="88" spans="1:5" x14ac:dyDescent="0.25">
      <c r="A88" s="81" t="s">
        <v>92</v>
      </c>
      <c r="B88" s="82">
        <v>3150</v>
      </c>
      <c r="C88" s="80"/>
      <c r="D88" s="80"/>
      <c r="E88" s="80"/>
    </row>
    <row r="89" spans="1:5" x14ac:dyDescent="0.25">
      <c r="A89" s="81" t="s">
        <v>93</v>
      </c>
      <c r="B89" s="67">
        <v>3160</v>
      </c>
      <c r="C89" s="80"/>
      <c r="D89" s="80"/>
      <c r="E89" s="80"/>
    </row>
    <row r="90" spans="1:5" x14ac:dyDescent="0.25">
      <c r="A90" s="83" t="s">
        <v>94</v>
      </c>
      <c r="B90" s="82">
        <v>3200</v>
      </c>
      <c r="C90" s="68">
        <f>C91</f>
        <v>220000</v>
      </c>
      <c r="D90" s="68">
        <f>D91</f>
        <v>100000</v>
      </c>
      <c r="E90" s="68">
        <f>E91</f>
        <v>320000</v>
      </c>
    </row>
    <row r="91" spans="1:5" ht="15.75" customHeight="1" x14ac:dyDescent="0.25">
      <c r="A91" s="81" t="s">
        <v>95</v>
      </c>
      <c r="B91" s="82">
        <v>3210</v>
      </c>
      <c r="C91" s="68">
        <v>220000</v>
      </c>
      <c r="D91" s="68">
        <v>100000</v>
      </c>
      <c r="E91" s="68">
        <f>C91+D91</f>
        <v>320000</v>
      </c>
    </row>
    <row r="92" spans="1:5" x14ac:dyDescent="0.25">
      <c r="A92" s="81" t="s">
        <v>96</v>
      </c>
      <c r="B92" s="82">
        <v>3220</v>
      </c>
      <c r="C92" s="68"/>
      <c r="D92" s="68"/>
      <c r="E92" s="68"/>
    </row>
    <row r="93" spans="1:5" ht="21" x14ac:dyDescent="0.25">
      <c r="A93" s="81" t="s">
        <v>97</v>
      </c>
      <c r="B93" s="82">
        <v>3230</v>
      </c>
      <c r="C93" s="68"/>
      <c r="D93" s="68"/>
      <c r="E93" s="68"/>
    </row>
    <row r="94" spans="1:5" x14ac:dyDescent="0.25">
      <c r="A94" s="81" t="s">
        <v>98</v>
      </c>
      <c r="B94" s="67">
        <v>3240</v>
      </c>
      <c r="C94" s="68"/>
      <c r="D94" s="68"/>
      <c r="E94" s="68"/>
    </row>
    <row r="95" spans="1:5" x14ac:dyDescent="0.25">
      <c r="A95" s="83" t="s">
        <v>99</v>
      </c>
      <c r="B95" s="67">
        <v>4110</v>
      </c>
      <c r="C95" s="68"/>
      <c r="D95" s="68"/>
      <c r="E95" s="68"/>
    </row>
    <row r="96" spans="1:5" ht="12" customHeight="1" x14ac:dyDescent="0.25">
      <c r="A96" s="84" t="s">
        <v>100</v>
      </c>
      <c r="B96" s="67">
        <v>4111</v>
      </c>
      <c r="C96" s="68"/>
      <c r="D96" s="68"/>
      <c r="E96" s="68"/>
    </row>
    <row r="97" spans="1:5" ht="12" customHeight="1" x14ac:dyDescent="0.25">
      <c r="A97" s="84" t="s">
        <v>101</v>
      </c>
      <c r="B97" s="67">
        <v>4112</v>
      </c>
      <c r="C97" s="68"/>
      <c r="D97" s="68"/>
      <c r="E97" s="68"/>
    </row>
    <row r="98" spans="1:5" ht="12" customHeight="1" x14ac:dyDescent="0.25">
      <c r="A98" s="84" t="s">
        <v>102</v>
      </c>
      <c r="B98" s="67">
        <v>4113</v>
      </c>
      <c r="C98" s="68"/>
      <c r="D98" s="68"/>
      <c r="E98" s="68"/>
    </row>
    <row r="99" spans="1:5" ht="12.75" customHeight="1" x14ac:dyDescent="0.25">
      <c r="A99" s="83" t="s">
        <v>103</v>
      </c>
      <c r="B99" s="67">
        <v>4210</v>
      </c>
      <c r="C99" s="68"/>
      <c r="D99" s="68"/>
      <c r="E99" s="68"/>
    </row>
    <row r="100" spans="1:5" ht="10.5" customHeight="1" x14ac:dyDescent="0.25">
      <c r="A100" s="83" t="s">
        <v>104</v>
      </c>
      <c r="B100" s="85">
        <v>9000</v>
      </c>
      <c r="C100" s="68"/>
      <c r="D100" s="68"/>
      <c r="E100" s="68"/>
    </row>
    <row r="101" spans="1:5" ht="19.5" customHeight="1" x14ac:dyDescent="0.25">
      <c r="A101" s="86" t="s">
        <v>105</v>
      </c>
      <c r="B101" s="86"/>
      <c r="C101" s="86"/>
      <c r="D101" s="86"/>
      <c r="E101" s="86"/>
    </row>
    <row r="102" spans="1:5" ht="10.5" customHeight="1" x14ac:dyDescent="0.25">
      <c r="A102" s="87" t="s">
        <v>106</v>
      </c>
      <c r="B102" s="87"/>
      <c r="C102" s="87"/>
      <c r="D102" s="87"/>
      <c r="E102" s="87"/>
    </row>
    <row r="103" spans="1:5" ht="22.5" customHeight="1" x14ac:dyDescent="0.25">
      <c r="A103" s="88" t="s">
        <v>107</v>
      </c>
      <c r="C103" s="89"/>
      <c r="D103" s="88" t="s">
        <v>108</v>
      </c>
    </row>
    <row r="104" spans="1:5" ht="18.75" customHeight="1" x14ac:dyDescent="0.25">
      <c r="A104" s="88" t="s">
        <v>109</v>
      </c>
      <c r="C104" s="89"/>
      <c r="D104" s="88" t="s">
        <v>110</v>
      </c>
    </row>
    <row r="105" spans="1:5" ht="15" customHeight="1" x14ac:dyDescent="0.25">
      <c r="A105" s="90" t="s">
        <v>111</v>
      </c>
    </row>
    <row r="106" spans="1:5" x14ac:dyDescent="0.25">
      <c r="A106" s="12" t="s">
        <v>10</v>
      </c>
    </row>
  </sheetData>
  <mergeCells count="12">
    <mergeCell ref="A12:E12"/>
    <mergeCell ref="A15:E15"/>
    <mergeCell ref="A16:E16"/>
    <mergeCell ref="C18:D18"/>
    <mergeCell ref="A101:E101"/>
    <mergeCell ref="A102:E102"/>
    <mergeCell ref="B1:E1"/>
    <mergeCell ref="B3:E3"/>
    <mergeCell ref="B4:E4"/>
    <mergeCell ref="D6:E6"/>
    <mergeCell ref="A10:E10"/>
    <mergeCell ref="A11:E11"/>
  </mergeCells>
  <pageMargins left="0" right="0" top="0.19685039370078741" bottom="0.19685039370078741" header="0.51181102362204722" footer="0.51181102362204722"/>
  <pageSetup paperSize="9" scale="99" orientation="portrait" r:id="rId1"/>
  <headerFooter alignWithMargins="0"/>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3210зв-киев</vt:lpstr>
      <vt:lpstr>2281зв-киев</vt:lpstr>
      <vt:lpstr>1160 киев год</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Валентина Воликова</dc:creator>
  <cp:lastModifiedBy>Валентина Воликова</cp:lastModifiedBy>
  <dcterms:created xsi:type="dcterms:W3CDTF">2017-02-27T13:15:00Z</dcterms:created>
  <dcterms:modified xsi:type="dcterms:W3CDTF">2017-02-27T13:35:19Z</dcterms:modified>
</cp:coreProperties>
</file>